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2023결산 엑셀\홈페이지 게시자료\"/>
    </mc:Choice>
  </mc:AlternateContent>
  <bookViews>
    <workbookView xWindow="360" yWindow="120" windowWidth="15360" windowHeight="9120"/>
  </bookViews>
  <sheets>
    <sheet name="법인결산총괄표" sheetId="30" r:id="rId1"/>
    <sheet name="법인 세입" sheetId="31" r:id="rId2"/>
    <sheet name="법인 세출" sheetId="34" r:id="rId3"/>
  </sheets>
  <calcPr calcId="162913"/>
</workbook>
</file>

<file path=xl/calcChain.xml><?xml version="1.0" encoding="utf-8"?>
<calcChain xmlns="http://schemas.openxmlformats.org/spreadsheetml/2006/main">
  <c r="F40" i="34" l="1"/>
  <c r="F39" i="34"/>
  <c r="F38" i="34" s="1"/>
  <c r="F37" i="34" s="1"/>
  <c r="E38" i="34"/>
  <c r="D38" i="34"/>
  <c r="E37" i="34"/>
  <c r="D37" i="34"/>
  <c r="F36" i="34"/>
  <c r="F35" i="34" s="1"/>
  <c r="F34" i="34" s="1"/>
  <c r="E35" i="34"/>
  <c r="E34" i="34" s="1"/>
  <c r="D35" i="34"/>
  <c r="D34" i="34" s="1"/>
  <c r="F33" i="34"/>
  <c r="F32" i="34"/>
  <c r="F31" i="34" s="1"/>
  <c r="F30" i="34" s="1"/>
  <c r="E31" i="34"/>
  <c r="E30" i="34" s="1"/>
  <c r="D31" i="34"/>
  <c r="D30" i="34"/>
  <c r="F24" i="34"/>
  <c r="F23" i="34"/>
  <c r="F22" i="34" s="1"/>
  <c r="E23" i="34"/>
  <c r="D23" i="34"/>
  <c r="E22" i="34"/>
  <c r="D22" i="34"/>
  <c r="F21" i="34"/>
  <c r="D20" i="34"/>
  <c r="D19" i="34" s="1"/>
  <c r="F18" i="34"/>
  <c r="F17" i="34"/>
  <c r="F16" i="34" s="1"/>
  <c r="E17" i="34"/>
  <c r="D17" i="34"/>
  <c r="E16" i="34"/>
  <c r="D16" i="34"/>
  <c r="F15" i="34"/>
  <c r="F14" i="34"/>
  <c r="F13" i="34"/>
  <c r="F12" i="34"/>
  <c r="F11" i="34" s="1"/>
  <c r="E11" i="34"/>
  <c r="D11" i="34"/>
  <c r="F10" i="34"/>
  <c r="F9" i="34"/>
  <c r="F8" i="34" s="1"/>
  <c r="F7" i="34" s="1"/>
  <c r="E8" i="34"/>
  <c r="E7" i="34" s="1"/>
  <c r="D8" i="34"/>
  <c r="D7" i="34"/>
  <c r="E5" i="34"/>
  <c r="E29" i="34" s="1"/>
  <c r="D5" i="34"/>
  <c r="D29" i="34" s="1"/>
  <c r="D6" i="34" l="1"/>
  <c r="E6" i="34"/>
  <c r="F20" i="34"/>
  <c r="F19" i="34" s="1"/>
  <c r="F6" i="34" s="1"/>
  <c r="E13" i="31"/>
  <c r="F9" i="30" l="1"/>
  <c r="G9" i="30"/>
  <c r="H9" i="30" l="1"/>
  <c r="E27" i="31"/>
  <c r="D20" i="31"/>
  <c r="E20" i="31"/>
  <c r="E19" i="31" s="1"/>
  <c r="F14" i="31"/>
  <c r="E12" i="31"/>
  <c r="D13" i="31"/>
  <c r="F8" i="31"/>
  <c r="F13" i="31" l="1"/>
  <c r="B8" i="30"/>
  <c r="C8" i="30"/>
  <c r="C6" i="30"/>
  <c r="G6" i="30" s="1"/>
  <c r="B6" i="30"/>
  <c r="F6" i="30" s="1"/>
  <c r="D12" i="31"/>
  <c r="F12" i="31" s="1"/>
  <c r="E7" i="31"/>
  <c r="D7" i="31"/>
  <c r="D6" i="31" s="1"/>
  <c r="E25" i="31"/>
  <c r="D25" i="31"/>
  <c r="G10" i="30"/>
  <c r="F10" i="30"/>
  <c r="G14" i="30"/>
  <c r="G11" i="30"/>
  <c r="E26" i="31"/>
  <c r="D17" i="31"/>
  <c r="D16" i="31" s="1"/>
  <c r="B11" i="30" s="1"/>
  <c r="C12" i="30"/>
  <c r="D19" i="31"/>
  <c r="B12" i="30" s="1"/>
  <c r="D27" i="31"/>
  <c r="D26" i="31" s="1"/>
  <c r="B13" i="30" s="1"/>
  <c r="E17" i="31"/>
  <c r="G13" i="30"/>
  <c r="F22" i="31"/>
  <c r="F18" i="31"/>
  <c r="F12" i="30"/>
  <c r="F13" i="30"/>
  <c r="H13" i="30"/>
  <c r="F30" i="31"/>
  <c r="F29" i="31"/>
  <c r="F28" i="31"/>
  <c r="F21" i="31"/>
  <c r="E10" i="31"/>
  <c r="E9" i="31" s="1"/>
  <c r="F11" i="31"/>
  <c r="F15" i="31"/>
  <c r="D10" i="31"/>
  <c r="D9" i="31" s="1"/>
  <c r="F14" i="30"/>
  <c r="F17" i="31" l="1"/>
  <c r="G12" i="30"/>
  <c r="F11" i="30"/>
  <c r="H11" i="30" s="1"/>
  <c r="E16" i="31"/>
  <c r="C11" i="30" s="1"/>
  <c r="D11" i="30" s="1"/>
  <c r="F20" i="31"/>
  <c r="F19" i="31" s="1"/>
  <c r="F7" i="31"/>
  <c r="D5" i="31"/>
  <c r="B10" i="30"/>
  <c r="C9" i="30"/>
  <c r="D8" i="30"/>
  <c r="H12" i="30"/>
  <c r="F26" i="31"/>
  <c r="C13" i="30"/>
  <c r="D13" i="30" s="1"/>
  <c r="D12" i="30"/>
  <c r="F27" i="31"/>
  <c r="F10" i="31"/>
  <c r="H10" i="30"/>
  <c r="E6" i="31"/>
  <c r="H14" i="30"/>
  <c r="C10" i="30"/>
  <c r="F9" i="31"/>
  <c r="B9" i="30"/>
  <c r="C7" i="30" l="1"/>
  <c r="B7" i="30"/>
  <c r="F6" i="31"/>
  <c r="E5" i="31"/>
  <c r="G8" i="30"/>
  <c r="G7" i="30" s="1"/>
  <c r="F16" i="31"/>
  <c r="F8" i="30"/>
  <c r="F7" i="30" s="1"/>
  <c r="D10" i="30"/>
  <c r="D9" i="30"/>
  <c r="D7" i="30" s="1"/>
  <c r="F5" i="31" l="1"/>
  <c r="H8" i="30"/>
  <c r="H7" i="30" s="1"/>
</calcChain>
</file>

<file path=xl/sharedStrings.xml><?xml version="1.0" encoding="utf-8"?>
<sst xmlns="http://schemas.openxmlformats.org/spreadsheetml/2006/main" count="106" uniqueCount="82">
  <si>
    <t>세입</t>
    <phoneticPr fontId="2" type="noConversion"/>
  </si>
  <si>
    <t>세출</t>
    <phoneticPr fontId="2" type="noConversion"/>
  </si>
  <si>
    <t>보조금수입</t>
    <phoneticPr fontId="2" type="noConversion"/>
  </si>
  <si>
    <t>잡수입</t>
    <phoneticPr fontId="2" type="noConversion"/>
  </si>
  <si>
    <t>증 감(B-A)</t>
    <phoneticPr fontId="2" type="noConversion"/>
  </si>
  <si>
    <t>[ 단위 : 원 ]</t>
    <phoneticPr fontId="2" type="noConversion"/>
  </si>
  <si>
    <t>항        목</t>
    <phoneticPr fontId="2" type="noConversion"/>
  </si>
  <si>
    <t>총        계</t>
    <phoneticPr fontId="2" type="noConversion"/>
  </si>
  <si>
    <t>사회복지법인 유은(唯恩)복지재단</t>
    <phoneticPr fontId="2" type="noConversion"/>
  </si>
  <si>
    <t>총                   계</t>
    <phoneticPr fontId="2" type="noConversion"/>
  </si>
  <si>
    <t>기타보조금수입</t>
    <phoneticPr fontId="2" type="noConversion"/>
  </si>
  <si>
    <t>후원금수입</t>
    <phoneticPr fontId="2" type="noConversion"/>
  </si>
  <si>
    <t>이월금</t>
    <phoneticPr fontId="2" type="noConversion"/>
  </si>
  <si>
    <t>전년도이월금</t>
    <phoneticPr fontId="2" type="noConversion"/>
  </si>
  <si>
    <t>[ 단위 : 원 ]</t>
  </si>
  <si>
    <t>총                   계</t>
    <phoneticPr fontId="2" type="noConversion"/>
  </si>
  <si>
    <t>사무비</t>
    <phoneticPr fontId="2" type="noConversion"/>
  </si>
  <si>
    <t>업무추진비</t>
    <phoneticPr fontId="2" type="noConversion"/>
  </si>
  <si>
    <t>기관운영비</t>
    <phoneticPr fontId="2" type="noConversion"/>
  </si>
  <si>
    <t>회의비</t>
    <phoneticPr fontId="2" type="noConversion"/>
  </si>
  <si>
    <t>운영비</t>
    <phoneticPr fontId="2" type="noConversion"/>
  </si>
  <si>
    <t>공공요금</t>
    <phoneticPr fontId="2" type="noConversion"/>
  </si>
  <si>
    <t>제세공과금</t>
    <phoneticPr fontId="2" type="noConversion"/>
  </si>
  <si>
    <t>사업비</t>
    <phoneticPr fontId="2" type="noConversion"/>
  </si>
  <si>
    <t>전출금</t>
    <phoneticPr fontId="2" type="noConversion"/>
  </si>
  <si>
    <t>예비비</t>
    <phoneticPr fontId="2" type="noConversion"/>
  </si>
  <si>
    <t>이월금</t>
    <phoneticPr fontId="2" type="noConversion"/>
  </si>
  <si>
    <t>사회복지법인 유은(唯恩)복지재단</t>
    <phoneticPr fontId="2" type="noConversion"/>
  </si>
  <si>
    <t>관</t>
    <phoneticPr fontId="2" type="noConversion"/>
  </si>
  <si>
    <t>항</t>
    <phoneticPr fontId="2" type="noConversion"/>
  </si>
  <si>
    <t>목</t>
    <phoneticPr fontId="2" type="noConversion"/>
  </si>
  <si>
    <t>증 감(B-A)</t>
    <phoneticPr fontId="2" type="noConversion"/>
  </si>
  <si>
    <t>비     고</t>
    <phoneticPr fontId="2" type="noConversion"/>
  </si>
  <si>
    <t>비지정후원금</t>
    <phoneticPr fontId="2" type="noConversion"/>
  </si>
  <si>
    <t>기타예금이자수입</t>
    <phoneticPr fontId="2" type="noConversion"/>
  </si>
  <si>
    <t>기타잡수입</t>
    <phoneticPr fontId="2" type="noConversion"/>
  </si>
  <si>
    <t>불용품매각대</t>
    <phoneticPr fontId="2" type="noConversion"/>
  </si>
  <si>
    <t>수용비 및 수수료</t>
    <phoneticPr fontId="2" type="noConversion"/>
  </si>
  <si>
    <t>일반사업비</t>
    <phoneticPr fontId="2" type="noConversion"/>
  </si>
  <si>
    <t>출판홍보사업비</t>
    <phoneticPr fontId="2" type="noConversion"/>
  </si>
  <si>
    <t>시설전출금</t>
    <phoneticPr fontId="2" type="noConversion"/>
  </si>
  <si>
    <t>예비비 및 기타</t>
    <phoneticPr fontId="2" type="noConversion"/>
  </si>
  <si>
    <t>관</t>
    <phoneticPr fontId="2" type="noConversion"/>
  </si>
  <si>
    <t>항</t>
    <phoneticPr fontId="2" type="noConversion"/>
  </si>
  <si>
    <t>목</t>
    <phoneticPr fontId="2" type="noConversion"/>
  </si>
  <si>
    <t>증 감(B-A)</t>
    <phoneticPr fontId="2" type="noConversion"/>
  </si>
  <si>
    <t>비     고</t>
    <phoneticPr fontId="2" type="noConversion"/>
  </si>
  <si>
    <t>1. 사무비</t>
    <phoneticPr fontId="2" type="noConversion"/>
  </si>
  <si>
    <t>여비교통비</t>
    <phoneticPr fontId="2" type="noConversion"/>
  </si>
  <si>
    <t>차입금</t>
    <phoneticPr fontId="2" type="noConversion"/>
  </si>
  <si>
    <t>금융기관차입금</t>
    <phoneticPr fontId="2" type="noConversion"/>
  </si>
  <si>
    <t>전년도이월(후원금)</t>
    <phoneticPr fontId="2" type="noConversion"/>
  </si>
  <si>
    <t>상환금</t>
    <phoneticPr fontId="2" type="noConversion"/>
  </si>
  <si>
    <t>부채상환금</t>
    <phoneticPr fontId="2" type="noConversion"/>
  </si>
  <si>
    <t>원금상환금</t>
    <phoneticPr fontId="2" type="noConversion"/>
  </si>
  <si>
    <t>이자지급금</t>
    <phoneticPr fontId="2" type="noConversion"/>
  </si>
  <si>
    <t>차기이월금</t>
    <phoneticPr fontId="2" type="noConversion"/>
  </si>
  <si>
    <t>차기이월금(후원금)</t>
    <phoneticPr fontId="2" type="noConversion"/>
  </si>
  <si>
    <t>재산수입</t>
    <phoneticPr fontId="2" type="noConversion"/>
  </si>
  <si>
    <t>기본재산수입</t>
    <phoneticPr fontId="2" type="noConversion"/>
  </si>
  <si>
    <t>재산매각수입</t>
    <phoneticPr fontId="2" type="noConversion"/>
  </si>
  <si>
    <t>지정후원금</t>
    <phoneticPr fontId="2" type="noConversion"/>
  </si>
  <si>
    <t>1. 재산매각수입</t>
    <phoneticPr fontId="2" type="noConversion"/>
  </si>
  <si>
    <t>2. 기타보조금수입</t>
    <phoneticPr fontId="2" type="noConversion"/>
  </si>
  <si>
    <t>3. 후원금수입</t>
    <phoneticPr fontId="2" type="noConversion"/>
  </si>
  <si>
    <t>4. 차입금</t>
    <phoneticPr fontId="2" type="noConversion"/>
  </si>
  <si>
    <t>5. 이월금</t>
    <phoneticPr fontId="2" type="noConversion"/>
  </si>
  <si>
    <t>6. 잡수입</t>
    <phoneticPr fontId="2" type="noConversion"/>
  </si>
  <si>
    <t>2023년도 법인사무국회계 세입 결산서</t>
    <phoneticPr fontId="2" type="noConversion"/>
  </si>
  <si>
    <t>2023년도 예산액(A)</t>
    <phoneticPr fontId="2" type="noConversion"/>
  </si>
  <si>
    <t>재산조성비</t>
    <phoneticPr fontId="2" type="noConversion"/>
  </si>
  <si>
    <t>시설비</t>
    <phoneticPr fontId="2" type="noConversion"/>
  </si>
  <si>
    <t>자산취득비</t>
    <phoneticPr fontId="2" type="noConversion"/>
  </si>
  <si>
    <t>2023년도 법인사무국회계 세출 결산서</t>
    <phoneticPr fontId="2" type="noConversion"/>
  </si>
  <si>
    <t>2. 재산조성비</t>
    <phoneticPr fontId="2" type="noConversion"/>
  </si>
  <si>
    <t>3. 사업비</t>
    <phoneticPr fontId="2" type="noConversion"/>
  </si>
  <si>
    <t>4. 전출금</t>
    <phoneticPr fontId="2" type="noConversion"/>
  </si>
  <si>
    <t>5. 상환금</t>
    <phoneticPr fontId="2" type="noConversion"/>
  </si>
  <si>
    <t>6. 예비비 및 기타</t>
    <phoneticPr fontId="2" type="noConversion"/>
  </si>
  <si>
    <t>7. 이월금</t>
    <phoneticPr fontId="2" type="noConversion"/>
  </si>
  <si>
    <t>2023년도 결산액(B)</t>
    <phoneticPr fontId="2" type="noConversion"/>
  </si>
  <si>
    <t>2023년도 법인사무국회계 세입·세출 결산서 총괄표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</si>
</sst>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76" formatCode="#,##0_);[Red]\(#,##0\)"/>
    <numFmt numFmtId="177" formatCode="#,##0_);\(#,##0\)"/>
  </numFmts>
  <fonts count="11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0"/>
      <name val="새굴림"/>
      <family val="1"/>
      <charset val="129"/>
    </font>
    <font>
      <sz val="12"/>
      <name val="새굴림"/>
      <family val="1"/>
      <charset val="129"/>
    </font>
    <font>
      <sz val="11"/>
      <name val="새굴림"/>
      <family val="1"/>
      <charset val="129"/>
    </font>
    <font>
      <sz val="18"/>
      <name val="새굴림"/>
      <family val="1"/>
      <charset val="129"/>
    </font>
    <font>
      <sz val="12"/>
      <name val="돋움"/>
      <family val="3"/>
      <charset val="129"/>
    </font>
    <font>
      <b/>
      <sz val="18"/>
      <name val="함초롬바탕"/>
      <family val="1"/>
      <charset val="129"/>
    </font>
    <font>
      <u/>
      <sz val="20"/>
      <name val="함초롬바탕"/>
      <family val="1"/>
      <charset val="129"/>
    </font>
    <font>
      <sz val="10"/>
      <color rgb="FF000000"/>
      <name val="새굴림"/>
      <family val="1"/>
      <charset val="129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148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176" fontId="3" fillId="0" borderId="0" xfId="1" applyNumberFormat="1" applyFont="1" applyBorder="1" applyAlignment="1">
      <alignment horizontal="right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1" applyNumberFormat="1" applyFont="1" applyAlignment="1">
      <alignment horizontal="distributed" vertical="center" indent="1"/>
    </xf>
    <xf numFmtId="41" fontId="6" fillId="0" borderId="0" xfId="1" applyFont="1" applyAlignment="1">
      <alignment horizontal="center" vertical="center"/>
    </xf>
    <xf numFmtId="0" fontId="5" fillId="0" borderId="0" xfId="1" applyNumberFormat="1" applyFont="1" applyAlignment="1">
      <alignment vertical="center"/>
    </xf>
    <xf numFmtId="41" fontId="5" fillId="0" borderId="0" xfId="1" applyFont="1" applyAlignment="1">
      <alignment horizontal="center" vertical="center"/>
    </xf>
    <xf numFmtId="41" fontId="3" fillId="0" borderId="4" xfId="0" applyNumberFormat="1" applyFont="1" applyBorder="1" applyAlignment="1">
      <alignment vertical="center"/>
    </xf>
    <xf numFmtId="0" fontId="3" fillId="0" borderId="5" xfId="1" applyNumberFormat="1" applyFont="1" applyBorder="1" applyAlignment="1">
      <alignment horizontal="distributed" vertical="center" indent="1"/>
    </xf>
    <xf numFmtId="0" fontId="3" fillId="0" borderId="6" xfId="1" applyNumberFormat="1" applyFont="1" applyBorder="1" applyAlignment="1">
      <alignment horizontal="distributed" vertical="center" indent="1"/>
    </xf>
    <xf numFmtId="0" fontId="3" fillId="0" borderId="7" xfId="1" applyNumberFormat="1" applyFont="1" applyBorder="1" applyAlignment="1">
      <alignment horizontal="distributed" vertical="center" indent="1"/>
    </xf>
    <xf numFmtId="0" fontId="3" fillId="0" borderId="8" xfId="1" applyNumberFormat="1" applyFont="1" applyBorder="1" applyAlignment="1">
      <alignment horizontal="distributed" vertical="center" indent="1"/>
    </xf>
    <xf numFmtId="0" fontId="3" fillId="0" borderId="10" xfId="1" applyNumberFormat="1" applyFont="1" applyBorder="1" applyAlignment="1">
      <alignment horizontal="distributed" vertical="center" indent="1"/>
    </xf>
    <xf numFmtId="0" fontId="5" fillId="0" borderId="0" xfId="0" applyFont="1" applyAlignment="1">
      <alignment vertical="center"/>
    </xf>
    <xf numFmtId="41" fontId="5" fillId="0" borderId="0" xfId="0" applyNumberFormat="1" applyFont="1" applyAlignment="1">
      <alignment horizontal="right" vertical="center"/>
    </xf>
    <xf numFmtId="0" fontId="3" fillId="0" borderId="11" xfId="1" applyNumberFormat="1" applyFont="1" applyBorder="1" applyAlignment="1">
      <alignment horizontal="distributed" vertical="center" indent="1"/>
    </xf>
    <xf numFmtId="176" fontId="5" fillId="0" borderId="0" xfId="1" applyNumberFormat="1" applyFont="1" applyAlignment="1">
      <alignment horizontal="right" vertical="center"/>
    </xf>
    <xf numFmtId="0" fontId="5" fillId="0" borderId="0" xfId="1" applyNumberFormat="1" applyFont="1" applyAlignment="1">
      <alignment horizontal="center" vertical="center"/>
    </xf>
    <xf numFmtId="176" fontId="3" fillId="0" borderId="0" xfId="1" applyNumberFormat="1" applyFont="1" applyAlignment="1">
      <alignment horizontal="right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176" fontId="0" fillId="0" borderId="0" xfId="0" applyNumberFormat="1">
      <alignment vertical="center"/>
    </xf>
    <xf numFmtId="41" fontId="0" fillId="0" borderId="0" xfId="1" applyFont="1">
      <alignment vertical="center"/>
    </xf>
    <xf numFmtId="0" fontId="4" fillId="2" borderId="14" xfId="1" applyNumberFormat="1" applyFont="1" applyFill="1" applyBorder="1" applyAlignment="1">
      <alignment horizontal="center" vertical="center"/>
    </xf>
    <xf numFmtId="0" fontId="4" fillId="2" borderId="15" xfId="1" applyNumberFormat="1" applyFont="1" applyFill="1" applyBorder="1" applyAlignment="1">
      <alignment horizontal="center" vertical="center"/>
    </xf>
    <xf numFmtId="0" fontId="4" fillId="2" borderId="16" xfId="1" applyNumberFormat="1" applyFont="1" applyFill="1" applyBorder="1" applyAlignment="1">
      <alignment horizontal="center" vertical="center"/>
    </xf>
    <xf numFmtId="0" fontId="4" fillId="2" borderId="15" xfId="1" applyNumberFormat="1" applyFont="1" applyFill="1" applyBorder="1" applyAlignment="1">
      <alignment horizontal="center" vertical="center" wrapText="1"/>
    </xf>
    <xf numFmtId="41" fontId="4" fillId="2" borderId="17" xfId="1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 wrapText="1"/>
    </xf>
    <xf numFmtId="176" fontId="4" fillId="0" borderId="0" xfId="1" applyNumberFormat="1" applyFont="1" applyAlignment="1">
      <alignment horizontal="right" vertical="center"/>
    </xf>
    <xf numFmtId="0" fontId="4" fillId="0" borderId="0" xfId="0" applyFont="1">
      <alignment vertical="center"/>
    </xf>
    <xf numFmtId="0" fontId="7" fillId="0" borderId="0" xfId="0" applyFont="1">
      <alignment vertical="center"/>
    </xf>
    <xf numFmtId="0" fontId="4" fillId="2" borderId="19" xfId="1" applyNumberFormat="1" applyFont="1" applyFill="1" applyBorder="1" applyAlignment="1">
      <alignment horizontal="center" vertical="center" wrapText="1"/>
    </xf>
    <xf numFmtId="0" fontId="3" fillId="0" borderId="20" xfId="1" applyNumberFormat="1" applyFont="1" applyBorder="1" applyAlignment="1">
      <alignment horizontal="distributed" vertical="center" indent="1"/>
    </xf>
    <xf numFmtId="0" fontId="3" fillId="0" borderId="21" xfId="0" applyFont="1" applyBorder="1">
      <alignment vertical="center"/>
    </xf>
    <xf numFmtId="41" fontId="3" fillId="0" borderId="18" xfId="0" applyNumberFormat="1" applyFont="1" applyBorder="1" applyAlignment="1">
      <alignment vertical="center"/>
    </xf>
    <xf numFmtId="0" fontId="10" fillId="0" borderId="0" xfId="0" applyFont="1" applyAlignment="1">
      <alignment horizontal="justify" vertical="center"/>
    </xf>
    <xf numFmtId="0" fontId="3" fillId="0" borderId="0" xfId="1" applyNumberFormat="1" applyFont="1" applyBorder="1" applyAlignment="1">
      <alignment horizontal="distributed" vertical="center" indent="1"/>
    </xf>
    <xf numFmtId="176" fontId="4" fillId="0" borderId="5" xfId="1" applyNumberFormat="1" applyFont="1" applyBorder="1" applyAlignment="1">
      <alignment vertical="center"/>
    </xf>
    <xf numFmtId="176" fontId="4" fillId="0" borderId="8" xfId="1" applyNumberFormat="1" applyFont="1" applyBorder="1" applyAlignment="1">
      <alignment vertical="center"/>
    </xf>
    <xf numFmtId="176" fontId="4" fillId="0" borderId="22" xfId="1" applyNumberFormat="1" applyFont="1" applyBorder="1" applyAlignment="1">
      <alignment vertical="center"/>
    </xf>
    <xf numFmtId="176" fontId="4" fillId="0" borderId="10" xfId="1" applyNumberFormat="1" applyFont="1" applyBorder="1" applyAlignment="1">
      <alignment vertical="center"/>
    </xf>
    <xf numFmtId="176" fontId="4" fillId="0" borderId="15" xfId="1" applyNumberFormat="1" applyFont="1" applyBorder="1" applyAlignment="1">
      <alignment vertical="center"/>
    </xf>
    <xf numFmtId="176" fontId="4" fillId="0" borderId="11" xfId="1" applyNumberFormat="1" applyFont="1" applyBorder="1" applyAlignment="1">
      <alignment vertical="center"/>
    </xf>
    <xf numFmtId="0" fontId="4" fillId="2" borderId="14" xfId="1" applyNumberFormat="1" applyFont="1" applyFill="1" applyBorder="1" applyAlignment="1">
      <alignment horizontal="distributed" vertical="center" indent="1"/>
    </xf>
    <xf numFmtId="0" fontId="4" fillId="2" borderId="15" xfId="1" applyNumberFormat="1" applyFont="1" applyFill="1" applyBorder="1" applyAlignment="1">
      <alignment horizontal="distributed" vertical="center" indent="1"/>
    </xf>
    <xf numFmtId="0" fontId="4" fillId="2" borderId="16" xfId="1" applyNumberFormat="1" applyFont="1" applyFill="1" applyBorder="1" applyAlignment="1">
      <alignment horizontal="distributed" vertical="center" indent="1"/>
    </xf>
    <xf numFmtId="41" fontId="4" fillId="0" borderId="23" xfId="0" applyNumberFormat="1" applyFont="1" applyBorder="1" applyAlignment="1">
      <alignment vertical="center"/>
    </xf>
    <xf numFmtId="176" fontId="4" fillId="0" borderId="24" xfId="0" applyNumberFormat="1" applyFont="1" applyBorder="1">
      <alignment vertical="center"/>
    </xf>
    <xf numFmtId="41" fontId="4" fillId="0" borderId="23" xfId="0" applyNumberFormat="1" applyFont="1" applyBorder="1">
      <alignment vertical="center"/>
    </xf>
    <xf numFmtId="41" fontId="4" fillId="0" borderId="7" xfId="0" applyNumberFormat="1" applyFont="1" applyBorder="1" applyAlignment="1">
      <alignment vertical="center"/>
    </xf>
    <xf numFmtId="176" fontId="4" fillId="0" borderId="5" xfId="0" applyNumberFormat="1" applyFont="1" applyBorder="1">
      <alignment vertical="center"/>
    </xf>
    <xf numFmtId="41" fontId="4" fillId="0" borderId="7" xfId="0" applyNumberFormat="1" applyFont="1" applyBorder="1">
      <alignment vertical="center"/>
    </xf>
    <xf numFmtId="176" fontId="4" fillId="0" borderId="5" xfId="1" applyNumberFormat="1" applyFont="1" applyBorder="1">
      <alignment vertical="center"/>
    </xf>
    <xf numFmtId="0" fontId="4" fillId="0" borderId="25" xfId="0" applyFont="1" applyBorder="1" applyAlignment="1">
      <alignment horizontal="center" vertical="center"/>
    </xf>
    <xf numFmtId="176" fontId="4" fillId="0" borderId="8" xfId="0" applyNumberFormat="1" applyFont="1" applyBorder="1">
      <alignment vertical="center"/>
    </xf>
    <xf numFmtId="41" fontId="4" fillId="0" borderId="25" xfId="0" applyNumberFormat="1" applyFont="1" applyBorder="1">
      <alignment vertical="center"/>
    </xf>
    <xf numFmtId="0" fontId="3" fillId="0" borderId="26" xfId="1" applyNumberFormat="1" applyFont="1" applyBorder="1" applyAlignment="1">
      <alignment vertical="center"/>
    </xf>
    <xf numFmtId="0" fontId="3" fillId="0" borderId="27" xfId="1" applyNumberFormat="1" applyFont="1" applyBorder="1" applyAlignment="1">
      <alignment horizontal="distributed" vertical="center" indent="1"/>
    </xf>
    <xf numFmtId="176" fontId="4" fillId="0" borderId="27" xfId="1" applyNumberFormat="1" applyFont="1" applyBorder="1" applyAlignment="1">
      <alignment vertical="center"/>
    </xf>
    <xf numFmtId="0" fontId="3" fillId="0" borderId="27" xfId="0" applyFont="1" applyBorder="1">
      <alignment vertical="center"/>
    </xf>
    <xf numFmtId="0" fontId="3" fillId="0" borderId="0" xfId="1" applyNumberFormat="1" applyFont="1" applyBorder="1" applyAlignment="1">
      <alignment vertical="center"/>
    </xf>
    <xf numFmtId="176" fontId="4" fillId="0" borderId="0" xfId="1" applyNumberFormat="1" applyFont="1" applyBorder="1" applyAlignment="1">
      <alignment vertical="center"/>
    </xf>
    <xf numFmtId="0" fontId="3" fillId="0" borderId="5" xfId="1" applyNumberFormat="1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176" fontId="4" fillId="0" borderId="22" xfId="0" applyNumberFormat="1" applyFont="1" applyBorder="1">
      <alignment vertical="center"/>
    </xf>
    <xf numFmtId="177" fontId="4" fillId="0" borderId="10" xfId="1" applyNumberFormat="1" applyFont="1" applyBorder="1" applyAlignment="1">
      <alignment vertical="center"/>
    </xf>
    <xf numFmtId="177" fontId="4" fillId="0" borderId="11" xfId="1" applyNumberFormat="1" applyFont="1" applyBorder="1" applyAlignment="1">
      <alignment vertical="center"/>
    </xf>
    <xf numFmtId="177" fontId="4" fillId="0" borderId="5" xfId="1" applyNumberFormat="1" applyFont="1" applyBorder="1" applyAlignment="1">
      <alignment vertical="center"/>
    </xf>
    <xf numFmtId="177" fontId="4" fillId="0" borderId="8" xfId="1" applyNumberFormat="1" applyFont="1" applyBorder="1" applyAlignment="1">
      <alignment vertical="center"/>
    </xf>
    <xf numFmtId="177" fontId="4" fillId="0" borderId="30" xfId="0" applyNumberFormat="1" applyFont="1" applyBorder="1">
      <alignment vertical="center"/>
    </xf>
    <xf numFmtId="177" fontId="4" fillId="0" borderId="31" xfId="0" applyNumberFormat="1" applyFont="1" applyBorder="1">
      <alignment vertical="center"/>
    </xf>
    <xf numFmtId="177" fontId="7" fillId="0" borderId="5" xfId="0" applyNumberFormat="1" applyFont="1" applyBorder="1">
      <alignment vertical="center"/>
    </xf>
    <xf numFmtId="177" fontId="4" fillId="0" borderId="32" xfId="0" applyNumberFormat="1" applyFont="1" applyBorder="1">
      <alignment vertical="center"/>
    </xf>
    <xf numFmtId="177" fontId="4" fillId="0" borderId="4" xfId="0" applyNumberFormat="1" applyFont="1" applyBorder="1">
      <alignment vertical="center"/>
    </xf>
    <xf numFmtId="177" fontId="4" fillId="0" borderId="33" xfId="0" applyNumberFormat="1" applyFont="1" applyBorder="1">
      <alignment vertical="center"/>
    </xf>
    <xf numFmtId="177" fontId="4" fillId="0" borderId="1" xfId="0" applyNumberFormat="1" applyFont="1" applyBorder="1">
      <alignment vertical="center"/>
    </xf>
    <xf numFmtId="177" fontId="4" fillId="0" borderId="2" xfId="0" applyNumberFormat="1" applyFont="1" applyBorder="1">
      <alignment vertical="center"/>
    </xf>
    <xf numFmtId="0" fontId="4" fillId="0" borderId="0" xfId="0" applyFont="1" applyAlignment="1">
      <alignment horizontal="right" vertical="center"/>
    </xf>
    <xf numFmtId="0" fontId="3" fillId="0" borderId="0" xfId="1" applyNumberFormat="1" applyFont="1" applyBorder="1" applyAlignment="1">
      <alignment horizontal="center" vertical="center"/>
    </xf>
    <xf numFmtId="177" fontId="4" fillId="0" borderId="0" xfId="1" applyNumberFormat="1" applyFont="1" applyBorder="1" applyAlignment="1">
      <alignment vertical="center"/>
    </xf>
    <xf numFmtId="0" fontId="3" fillId="0" borderId="34" xfId="1" applyNumberFormat="1" applyFont="1" applyBorder="1" applyAlignment="1">
      <alignment horizontal="center" vertical="center"/>
    </xf>
    <xf numFmtId="0" fontId="3" fillId="0" borderId="34" xfId="1" applyNumberFormat="1" applyFont="1" applyBorder="1" applyAlignment="1">
      <alignment horizontal="distributed" vertical="center" indent="1"/>
    </xf>
    <xf numFmtId="176" fontId="4" fillId="0" borderId="34" xfId="1" applyNumberFormat="1" applyFont="1" applyBorder="1" applyAlignment="1">
      <alignment vertical="center"/>
    </xf>
    <xf numFmtId="177" fontId="4" fillId="0" borderId="34" xfId="1" applyNumberFormat="1" applyFont="1" applyBorder="1" applyAlignment="1">
      <alignment vertical="center"/>
    </xf>
    <xf numFmtId="0" fontId="3" fillId="0" borderId="34" xfId="0" applyFont="1" applyBorder="1">
      <alignment vertical="center"/>
    </xf>
    <xf numFmtId="0" fontId="3" fillId="0" borderId="35" xfId="1" applyNumberFormat="1" applyFont="1" applyBorder="1" applyAlignment="1">
      <alignment horizontal="distributed" vertical="center" indent="1"/>
    </xf>
    <xf numFmtId="176" fontId="4" fillId="0" borderId="10" xfId="1" applyNumberFormat="1" applyFont="1" applyFill="1" applyBorder="1" applyAlignment="1">
      <alignment vertical="center"/>
    </xf>
    <xf numFmtId="176" fontId="4" fillId="0" borderId="5" xfId="1" applyNumberFormat="1" applyFont="1" applyFill="1" applyBorder="1" applyAlignment="1">
      <alignment vertical="center"/>
    </xf>
    <xf numFmtId="176" fontId="4" fillId="0" borderId="11" xfId="1" applyNumberFormat="1" applyFont="1" applyFill="1" applyBorder="1" applyAlignment="1">
      <alignment vertical="center"/>
    </xf>
    <xf numFmtId="177" fontId="4" fillId="0" borderId="24" xfId="0" applyNumberFormat="1" applyFont="1" applyBorder="1">
      <alignment vertical="center"/>
    </xf>
    <xf numFmtId="177" fontId="4" fillId="0" borderId="5" xfId="1" applyNumberFormat="1" applyFont="1" applyBorder="1">
      <alignment vertical="center"/>
    </xf>
    <xf numFmtId="177" fontId="4" fillId="0" borderId="1" xfId="1" applyNumberFormat="1" applyFont="1" applyBorder="1">
      <alignment vertical="center"/>
    </xf>
    <xf numFmtId="177" fontId="7" fillId="0" borderId="5" xfId="1" applyNumberFormat="1" applyFont="1" applyBorder="1">
      <alignment vertical="center"/>
    </xf>
    <xf numFmtId="177" fontId="4" fillId="0" borderId="8" xfId="0" applyNumberFormat="1" applyFont="1" applyBorder="1">
      <alignment vertical="center"/>
    </xf>
    <xf numFmtId="176" fontId="4" fillId="0" borderId="8" xfId="1" applyNumberFormat="1" applyFont="1" applyFill="1" applyBorder="1" applyAlignment="1">
      <alignment vertical="center"/>
    </xf>
    <xf numFmtId="41" fontId="4" fillId="0" borderId="9" xfId="0" applyNumberFormat="1" applyFont="1" applyBorder="1" applyAlignment="1">
      <alignment vertical="center"/>
    </xf>
    <xf numFmtId="177" fontId="4" fillId="0" borderId="10" xfId="0" applyNumberFormat="1" applyFont="1" applyBorder="1">
      <alignment vertical="center"/>
    </xf>
    <xf numFmtId="177" fontId="4" fillId="0" borderId="47" xfId="0" applyNumberFormat="1" applyFont="1" applyBorder="1">
      <alignment vertical="center"/>
    </xf>
    <xf numFmtId="41" fontId="4" fillId="0" borderId="36" xfId="1" applyFont="1" applyBorder="1">
      <alignment vertical="center"/>
    </xf>
    <xf numFmtId="177" fontId="4" fillId="0" borderId="37" xfId="1" applyNumberFormat="1" applyFont="1" applyBorder="1">
      <alignment vertical="center"/>
    </xf>
    <xf numFmtId="0" fontId="3" fillId="0" borderId="5" xfId="1" applyNumberFormat="1" applyFont="1" applyFill="1" applyBorder="1" applyAlignment="1">
      <alignment horizontal="distributed" vertical="center" indent="1"/>
    </xf>
    <xf numFmtId="177" fontId="4" fillId="0" borderId="5" xfId="1" applyNumberFormat="1" applyFont="1" applyFill="1" applyBorder="1" applyAlignment="1">
      <alignment vertical="center"/>
    </xf>
    <xf numFmtId="0" fontId="3" fillId="0" borderId="1" xfId="0" applyFont="1" applyFill="1" applyBorder="1">
      <alignment vertical="center"/>
    </xf>
    <xf numFmtId="176" fontId="3" fillId="0" borderId="0" xfId="1" applyNumberFormat="1" applyFont="1" applyFill="1" applyAlignment="1">
      <alignment horizontal="right" vertical="center"/>
    </xf>
    <xf numFmtId="0" fontId="3" fillId="0" borderId="0" xfId="0" applyFont="1" applyFill="1">
      <alignment vertical="center"/>
    </xf>
    <xf numFmtId="0" fontId="3" fillId="0" borderId="7" xfId="1" applyNumberFormat="1" applyFont="1" applyFill="1" applyBorder="1" applyAlignment="1">
      <alignment horizontal="distributed" vertical="center" indent="1"/>
    </xf>
    <xf numFmtId="0" fontId="3" fillId="0" borderId="9" xfId="1" applyNumberFormat="1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3" fillId="0" borderId="9" xfId="1" applyNumberFormat="1" applyFont="1" applyBorder="1" applyAlignment="1">
      <alignment horizontal="distributed" vertical="center" indent="1"/>
    </xf>
    <xf numFmtId="177" fontId="7" fillId="0" borderId="36" xfId="1" applyNumberFormat="1" applyFont="1" applyBorder="1">
      <alignment vertical="center"/>
    </xf>
    <xf numFmtId="0" fontId="9" fillId="0" borderId="0" xfId="0" applyFont="1" applyAlignment="1">
      <alignment horizontal="center" vertical="center"/>
    </xf>
    <xf numFmtId="0" fontId="4" fillId="2" borderId="14" xfId="0" applyFont="1" applyFill="1" applyBorder="1" applyAlignment="1">
      <alignment horizontal="distributed" vertical="center" indent="3"/>
    </xf>
    <xf numFmtId="0" fontId="4" fillId="2" borderId="38" xfId="0" applyFont="1" applyFill="1" applyBorder="1" applyAlignment="1">
      <alignment horizontal="distributed" vertical="center" indent="3"/>
    </xf>
    <xf numFmtId="0" fontId="4" fillId="2" borderId="39" xfId="0" applyFont="1" applyFill="1" applyBorder="1" applyAlignment="1">
      <alignment horizontal="distributed" vertical="center" indent="3"/>
    </xf>
    <xf numFmtId="0" fontId="4" fillId="0" borderId="0" xfId="0" applyFont="1" applyAlignment="1">
      <alignment horizontal="right" vertical="center"/>
    </xf>
    <xf numFmtId="41" fontId="8" fillId="0" borderId="0" xfId="1" applyFont="1" applyAlignment="1">
      <alignment horizontal="center" vertical="center"/>
    </xf>
    <xf numFmtId="0" fontId="3" fillId="0" borderId="40" xfId="1" applyNumberFormat="1" applyFont="1" applyBorder="1" applyAlignment="1">
      <alignment horizontal="distributed" vertical="center" indent="1"/>
    </xf>
    <xf numFmtId="0" fontId="3" fillId="0" borderId="41" xfId="1" applyNumberFormat="1" applyFont="1" applyBorder="1" applyAlignment="1">
      <alignment horizontal="distributed" vertical="center" indent="1"/>
    </xf>
    <xf numFmtId="0" fontId="3" fillId="0" borderId="42" xfId="1" applyNumberFormat="1" applyFont="1" applyBorder="1" applyAlignment="1">
      <alignment horizontal="distributed" vertical="center" indent="1"/>
    </xf>
    <xf numFmtId="0" fontId="3" fillId="0" borderId="43" xfId="1" applyNumberFormat="1" applyFont="1" applyBorder="1" applyAlignment="1">
      <alignment horizontal="center" vertical="center"/>
    </xf>
    <xf numFmtId="0" fontId="3" fillId="0" borderId="44" xfId="1" applyNumberFormat="1" applyFont="1" applyBorder="1" applyAlignment="1">
      <alignment horizontal="center" vertical="center"/>
    </xf>
    <xf numFmtId="0" fontId="3" fillId="0" borderId="45" xfId="1" applyNumberFormat="1" applyFont="1" applyBorder="1" applyAlignment="1">
      <alignment horizontal="center" vertical="center"/>
    </xf>
    <xf numFmtId="0" fontId="3" fillId="0" borderId="26" xfId="1" applyNumberFormat="1" applyFont="1" applyBorder="1" applyAlignment="1">
      <alignment horizontal="center" vertical="center"/>
    </xf>
    <xf numFmtId="0" fontId="3" fillId="0" borderId="9" xfId="1" applyNumberFormat="1" applyFont="1" applyBorder="1" applyAlignment="1">
      <alignment horizontal="center" vertical="center"/>
    </xf>
    <xf numFmtId="0" fontId="3" fillId="0" borderId="46" xfId="1" applyNumberFormat="1" applyFont="1" applyBorder="1" applyAlignment="1">
      <alignment horizontal="center" vertical="center"/>
    </xf>
    <xf numFmtId="0" fontId="3" fillId="0" borderId="11" xfId="1" applyNumberFormat="1" applyFont="1" applyBorder="1" applyAlignment="1">
      <alignment horizontal="center" vertical="center"/>
    </xf>
    <xf numFmtId="0" fontId="3" fillId="0" borderId="19" xfId="1" applyNumberFormat="1" applyFont="1" applyBorder="1" applyAlignment="1">
      <alignment horizontal="center" vertical="center"/>
    </xf>
    <xf numFmtId="0" fontId="3" fillId="0" borderId="12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right" vertical="center"/>
    </xf>
    <xf numFmtId="0" fontId="3" fillId="0" borderId="36" xfId="1" applyNumberFormat="1" applyFont="1" applyBorder="1" applyAlignment="1">
      <alignment horizontal="center" vertical="center"/>
    </xf>
    <xf numFmtId="0" fontId="3" fillId="0" borderId="7" xfId="1" applyNumberFormat="1" applyFont="1" applyBorder="1" applyAlignment="1">
      <alignment horizontal="distributed" vertical="center" indent="1"/>
    </xf>
    <xf numFmtId="0" fontId="3" fillId="0" borderId="25" xfId="1" applyNumberFormat="1" applyFont="1" applyBorder="1" applyAlignment="1">
      <alignment horizontal="distributed" vertical="center" indent="1"/>
    </xf>
    <xf numFmtId="0" fontId="3" fillId="0" borderId="26" xfId="1" applyNumberFormat="1" applyFont="1" applyBorder="1" applyAlignment="1">
      <alignment horizontal="distributed" vertical="center" indent="1"/>
    </xf>
    <xf numFmtId="0" fontId="3" fillId="0" borderId="46" xfId="1" applyNumberFormat="1" applyFont="1" applyBorder="1" applyAlignment="1">
      <alignment horizontal="distributed" vertical="center" indent="1"/>
    </xf>
    <xf numFmtId="0" fontId="3" fillId="0" borderId="9" xfId="1" applyNumberFormat="1" applyFont="1" applyBorder="1" applyAlignment="1">
      <alignment horizontal="distributed" vertical="center" indent="1"/>
    </xf>
    <xf numFmtId="0" fontId="3" fillId="0" borderId="11" xfId="1" applyNumberFormat="1" applyFont="1" applyFill="1" applyBorder="1" applyAlignment="1">
      <alignment horizontal="distributed" vertical="center" indent="1"/>
    </xf>
    <xf numFmtId="0" fontId="3" fillId="0" borderId="10" xfId="1" applyNumberFormat="1" applyFont="1" applyFill="1" applyBorder="1" applyAlignment="1">
      <alignment horizontal="distributed" vertical="center" indent="1"/>
    </xf>
    <xf numFmtId="0" fontId="3" fillId="0" borderId="11" xfId="1" applyNumberFormat="1" applyFont="1" applyFill="1" applyBorder="1" applyAlignment="1">
      <alignment horizontal="center" vertical="center"/>
    </xf>
    <xf numFmtId="0" fontId="3" fillId="0" borderId="36" xfId="1" applyNumberFormat="1" applyFont="1" applyFill="1" applyBorder="1" applyAlignment="1">
      <alignment horizontal="center" vertical="center"/>
    </xf>
    <xf numFmtId="0" fontId="3" fillId="0" borderId="10" xfId="1" applyNumberFormat="1" applyFont="1" applyFill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8"/>
  <sheetViews>
    <sheetView tabSelected="1" workbookViewId="0">
      <selection activeCell="B19" sqref="B19"/>
    </sheetView>
  </sheetViews>
  <sheetFormatPr defaultRowHeight="13.5" x14ac:dyDescent="0.15"/>
  <cols>
    <col min="1" max="1" width="17.44140625" customWidth="1"/>
    <col min="2" max="2" width="16.109375" customWidth="1"/>
    <col min="3" max="3" width="16.21875" customWidth="1"/>
    <col min="4" max="4" width="12" customWidth="1"/>
    <col min="5" max="5" width="16.6640625" customWidth="1"/>
    <col min="6" max="6" width="16.109375" customWidth="1"/>
    <col min="7" max="7" width="15.88671875" customWidth="1"/>
    <col min="8" max="8" width="12.77734375" customWidth="1"/>
  </cols>
  <sheetData>
    <row r="2" spans="1:8" ht="28.5" x14ac:dyDescent="0.15">
      <c r="A2" s="118" t="s">
        <v>81</v>
      </c>
      <c r="B2" s="118"/>
      <c r="C2" s="118"/>
      <c r="D2" s="118"/>
      <c r="E2" s="118"/>
      <c r="F2" s="118"/>
      <c r="G2" s="118"/>
      <c r="H2" s="118"/>
    </row>
    <row r="3" spans="1:8" x14ac:dyDescent="0.15">
      <c r="A3" s="42"/>
      <c r="B3" s="7"/>
      <c r="C3" s="7"/>
      <c r="D3" s="7"/>
      <c r="E3" s="7"/>
      <c r="F3" s="19"/>
      <c r="G3" s="19"/>
      <c r="H3" s="8" t="s">
        <v>5</v>
      </c>
    </row>
    <row r="4" spans="1:8" ht="14.25" thickBot="1" x14ac:dyDescent="0.2">
      <c r="A4" s="42"/>
      <c r="B4" s="7"/>
      <c r="C4" s="7"/>
      <c r="D4" s="7"/>
      <c r="E4" s="7"/>
      <c r="F4" s="7"/>
      <c r="G4" s="7"/>
      <c r="H4" s="7"/>
    </row>
    <row r="5" spans="1:8" s="37" customFormat="1" ht="39" customHeight="1" x14ac:dyDescent="0.15">
      <c r="A5" s="119" t="s">
        <v>0</v>
      </c>
      <c r="B5" s="120"/>
      <c r="C5" s="120"/>
      <c r="D5" s="121"/>
      <c r="E5" s="119" t="s">
        <v>1</v>
      </c>
      <c r="F5" s="120"/>
      <c r="G5" s="120"/>
      <c r="H5" s="121"/>
    </row>
    <row r="6" spans="1:8" s="37" customFormat="1" ht="39" customHeight="1" thickBot="1" x14ac:dyDescent="0.2">
      <c r="A6" s="25" t="s">
        <v>6</v>
      </c>
      <c r="B6" s="38" t="str">
        <f>'법인 세입'!D4</f>
        <v>2023년도 예산액(A)</v>
      </c>
      <c r="C6" s="38" t="str">
        <f>'법인 세입'!E4</f>
        <v>2023년도 결산액(B)</v>
      </c>
      <c r="D6" s="26" t="s">
        <v>4</v>
      </c>
      <c r="E6" s="25" t="s">
        <v>6</v>
      </c>
      <c r="F6" s="38" t="str">
        <f>B6</f>
        <v>2023년도 예산액(A)</v>
      </c>
      <c r="G6" s="38" t="str">
        <f>C6</f>
        <v>2023년도 결산액(B)</v>
      </c>
      <c r="H6" s="26" t="s">
        <v>4</v>
      </c>
    </row>
    <row r="7" spans="1:8" s="37" customFormat="1" ht="38.25" customHeight="1" thickBot="1" x14ac:dyDescent="0.2">
      <c r="A7" s="70" t="s">
        <v>7</v>
      </c>
      <c r="B7" s="77">
        <f>SUM(B8:B15)</f>
        <v>2563091000</v>
      </c>
      <c r="C7" s="77">
        <f>SUM(C8:C15)</f>
        <v>2566932560</v>
      </c>
      <c r="D7" s="77">
        <f>SUM(D8:D15)</f>
        <v>3841560</v>
      </c>
      <c r="E7" s="71" t="s">
        <v>7</v>
      </c>
      <c r="F7" s="72">
        <f>SUM(F8:F15)</f>
        <v>2563091000</v>
      </c>
      <c r="G7" s="72">
        <f>SUM(G8:G15)</f>
        <v>2566932560</v>
      </c>
      <c r="H7" s="81">
        <f>SUM(H8:H15)</f>
        <v>3841560</v>
      </c>
    </row>
    <row r="8" spans="1:8" ht="38.25" customHeight="1" thickTop="1" x14ac:dyDescent="0.15">
      <c r="A8" s="53" t="s">
        <v>62</v>
      </c>
      <c r="B8" s="97">
        <f>'법인 세입'!D8</f>
        <v>0</v>
      </c>
      <c r="C8" s="97">
        <f>'법인 세입'!E8</f>
        <v>0</v>
      </c>
      <c r="D8" s="82">
        <f t="shared" ref="D8:D13" si="0">C8-B8</f>
        <v>0</v>
      </c>
      <c r="E8" s="55" t="s">
        <v>47</v>
      </c>
      <c r="F8" s="54">
        <f>'법인 세출'!D7</f>
        <v>54000000</v>
      </c>
      <c r="G8" s="54">
        <f>'법인 세출'!E7</f>
        <v>47934667</v>
      </c>
      <c r="H8" s="82">
        <f>G8-F8</f>
        <v>-6065333</v>
      </c>
    </row>
    <row r="9" spans="1:8" ht="38.25" customHeight="1" x14ac:dyDescent="0.15">
      <c r="A9" s="103" t="s">
        <v>63</v>
      </c>
      <c r="B9" s="104">
        <f>'법인 세입'!D9</f>
        <v>298283000</v>
      </c>
      <c r="C9" s="104">
        <f>'법인 세입'!E9</f>
        <v>304983000</v>
      </c>
      <c r="D9" s="105">
        <f t="shared" si="0"/>
        <v>6700000</v>
      </c>
      <c r="E9" s="58" t="s">
        <v>74</v>
      </c>
      <c r="F9" s="57">
        <f>'법인 세출'!D18</f>
        <v>272100000</v>
      </c>
      <c r="G9" s="57">
        <f>'법인 세출'!E18</f>
        <v>262698469</v>
      </c>
      <c r="H9" s="83">
        <f>G9-F9</f>
        <v>-9401531</v>
      </c>
    </row>
    <row r="10" spans="1:8" ht="38.25" customHeight="1" x14ac:dyDescent="0.15">
      <c r="A10" s="56" t="s">
        <v>64</v>
      </c>
      <c r="B10" s="98">
        <f>'법인 세입'!D12</f>
        <v>544776000</v>
      </c>
      <c r="C10" s="98">
        <f>'법인 세입'!E12</f>
        <v>544510400</v>
      </c>
      <c r="D10" s="99">
        <f t="shared" si="0"/>
        <v>-265600</v>
      </c>
      <c r="E10" s="58" t="s">
        <v>75</v>
      </c>
      <c r="F10" s="57">
        <f>'법인 세출'!D19</f>
        <v>2000000</v>
      </c>
      <c r="G10" s="57">
        <f>'법인 세출'!E19</f>
        <v>0</v>
      </c>
      <c r="H10" s="83">
        <f>G10-F10</f>
        <v>-2000000</v>
      </c>
    </row>
    <row r="11" spans="1:8" ht="38.25" customHeight="1" x14ac:dyDescent="0.15">
      <c r="A11" s="56" t="s">
        <v>65</v>
      </c>
      <c r="B11" s="117">
        <f>'법인 세입'!D16</f>
        <v>100000000</v>
      </c>
      <c r="C11" s="117">
        <f>'법인 세입'!E16</f>
        <v>100000000</v>
      </c>
      <c r="D11" s="99">
        <f t="shared" si="0"/>
        <v>0</v>
      </c>
      <c r="E11" s="58" t="s">
        <v>76</v>
      </c>
      <c r="F11" s="57">
        <f>'법인 세출'!D22</f>
        <v>2094000000</v>
      </c>
      <c r="G11" s="57">
        <f>'법인 세출'!E22</f>
        <v>2035000000</v>
      </c>
      <c r="H11" s="83">
        <f>G11-F11</f>
        <v>-59000000</v>
      </c>
    </row>
    <row r="12" spans="1:8" ht="38.25" customHeight="1" x14ac:dyDescent="0.15">
      <c r="A12" s="56" t="s">
        <v>66</v>
      </c>
      <c r="B12" s="100">
        <f>'법인 세입'!D19</f>
        <v>127273000</v>
      </c>
      <c r="C12" s="100">
        <f>'법인 세입'!E19</f>
        <v>127273139</v>
      </c>
      <c r="D12" s="99">
        <f t="shared" si="0"/>
        <v>139</v>
      </c>
      <c r="E12" s="58" t="s">
        <v>77</v>
      </c>
      <c r="F12" s="106">
        <f>'법인 세출'!D30</f>
        <v>140000000</v>
      </c>
      <c r="G12" s="106">
        <f>'법인 세출'!E30</f>
        <v>136021079</v>
      </c>
      <c r="H12" s="107">
        <f>'법인 세출'!F30</f>
        <v>-3978921</v>
      </c>
    </row>
    <row r="13" spans="1:8" ht="38.25" customHeight="1" x14ac:dyDescent="0.15">
      <c r="A13" s="56" t="s">
        <v>67</v>
      </c>
      <c r="B13" s="79">
        <f>'법인 세입'!D26</f>
        <v>1492759000</v>
      </c>
      <c r="C13" s="79">
        <f>'법인 세입'!E26</f>
        <v>1490166021</v>
      </c>
      <c r="D13" s="78">
        <f t="shared" si="0"/>
        <v>-2592979</v>
      </c>
      <c r="E13" s="58" t="s">
        <v>78</v>
      </c>
      <c r="F13" s="57">
        <f>'법인 세출'!D34</f>
        <v>991000</v>
      </c>
      <c r="G13" s="57">
        <f>'법인 세출'!E34</f>
        <v>0</v>
      </c>
      <c r="H13" s="83">
        <f>'법인 세출'!F34</f>
        <v>-991000</v>
      </c>
    </row>
    <row r="14" spans="1:8" ht="38.25" customHeight="1" x14ac:dyDescent="0.15">
      <c r="A14" s="56"/>
      <c r="B14" s="79"/>
      <c r="C14" s="79"/>
      <c r="D14" s="78"/>
      <c r="E14" s="58" t="s">
        <v>79</v>
      </c>
      <c r="F14" s="59">
        <f>'법인 세출'!D37</f>
        <v>0</v>
      </c>
      <c r="G14" s="59">
        <f>'법인 세출'!E37</f>
        <v>85278345</v>
      </c>
      <c r="H14" s="83">
        <f>G14-F14</f>
        <v>85278345</v>
      </c>
    </row>
    <row r="15" spans="1:8" ht="38.25" customHeight="1" thickBot="1" x14ac:dyDescent="0.2">
      <c r="A15" s="60"/>
      <c r="B15" s="101"/>
      <c r="C15" s="101"/>
      <c r="D15" s="80"/>
      <c r="E15" s="62"/>
      <c r="F15" s="61"/>
      <c r="G15" s="61"/>
      <c r="H15" s="84"/>
    </row>
    <row r="16" spans="1:8" ht="6.75" customHeight="1" x14ac:dyDescent="0.15"/>
    <row r="17" spans="6:8" ht="14.25" x14ac:dyDescent="0.15">
      <c r="F17" s="122" t="s">
        <v>8</v>
      </c>
      <c r="G17" s="122"/>
      <c r="H17" s="122"/>
    </row>
    <row r="35" spans="5:8" x14ac:dyDescent="0.15">
      <c r="E35" s="28"/>
    </row>
    <row r="36" spans="5:8" x14ac:dyDescent="0.15">
      <c r="E36" s="28"/>
      <c r="G36" s="27"/>
      <c r="H36" s="28"/>
    </row>
    <row r="37" spans="5:8" x14ac:dyDescent="0.15">
      <c r="E37" s="28"/>
    </row>
    <row r="38" spans="5:8" x14ac:dyDescent="0.15">
      <c r="E38" s="28"/>
      <c r="G38" s="27"/>
    </row>
  </sheetData>
  <mergeCells count="4">
    <mergeCell ref="A2:H2"/>
    <mergeCell ref="A5:D5"/>
    <mergeCell ref="E5:H5"/>
    <mergeCell ref="F17:H17"/>
  </mergeCells>
  <phoneticPr fontId="2" type="noConversion"/>
  <printOptions horizontalCentered="1"/>
  <pageMargins left="0.19685039370078741" right="0.35433070866141736" top="0.43307086614173229" bottom="0.39370078740157483" header="0" footer="0"/>
  <pageSetup paperSize="9" orientation="landscape" r:id="rId1"/>
  <headerFooter alignWithMargins="0">
    <oddFooter>&amp;L&amp;10법인결산총괄 &amp;N -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2"/>
  <sheetViews>
    <sheetView zoomScaleNormal="100" workbookViewId="0">
      <selection activeCell="C18" sqref="C18"/>
    </sheetView>
  </sheetViews>
  <sheetFormatPr defaultRowHeight="13.5" x14ac:dyDescent="0.15"/>
  <cols>
    <col min="1" max="1" width="16.6640625" customWidth="1"/>
    <col min="2" max="2" width="14.109375" customWidth="1"/>
    <col min="3" max="3" width="18.77734375" customWidth="1"/>
    <col min="4" max="4" width="20" customWidth="1"/>
    <col min="5" max="5" width="18.88671875" customWidth="1"/>
    <col min="6" max="6" width="17.109375" customWidth="1"/>
    <col min="7" max="7" width="9.44140625" customWidth="1"/>
    <col min="9" max="9" width="13.77734375" customWidth="1"/>
  </cols>
  <sheetData>
    <row r="1" spans="1:8" s="7" customFormat="1" ht="26.25" x14ac:dyDescent="0.15">
      <c r="A1" s="123" t="s">
        <v>68</v>
      </c>
      <c r="B1" s="123"/>
      <c r="C1" s="123"/>
      <c r="D1" s="123"/>
      <c r="E1" s="123"/>
      <c r="F1" s="123"/>
      <c r="G1" s="123"/>
      <c r="H1" s="8"/>
    </row>
    <row r="2" spans="1:8" s="7" customFormat="1" ht="19.5" customHeight="1" x14ac:dyDescent="0.15">
      <c r="A2" s="42"/>
      <c r="B2" s="9"/>
      <c r="C2" s="9"/>
      <c r="D2" s="10"/>
      <c r="E2" s="10"/>
      <c r="F2" s="11"/>
      <c r="G2" s="8" t="s">
        <v>5</v>
      </c>
      <c r="H2" s="8"/>
    </row>
    <row r="3" spans="1:8" s="7" customFormat="1" ht="14.25" customHeight="1" thickBot="1" x14ac:dyDescent="0.2">
      <c r="A3" s="42"/>
      <c r="B3" s="9"/>
      <c r="C3" s="9"/>
      <c r="D3" s="12"/>
      <c r="E3" s="12"/>
      <c r="F3" s="12"/>
      <c r="H3" s="8"/>
    </row>
    <row r="4" spans="1:8" s="7" customFormat="1" ht="28.5" customHeight="1" thickBot="1" x14ac:dyDescent="0.2">
      <c r="A4" s="50" t="s">
        <v>42</v>
      </c>
      <c r="B4" s="51" t="s">
        <v>43</v>
      </c>
      <c r="C4" s="52" t="s">
        <v>44</v>
      </c>
      <c r="D4" s="32" t="s">
        <v>69</v>
      </c>
      <c r="E4" s="32" t="s">
        <v>80</v>
      </c>
      <c r="F4" s="33" t="s">
        <v>45</v>
      </c>
      <c r="G4" s="34" t="s">
        <v>46</v>
      </c>
      <c r="H4" s="8"/>
    </row>
    <row r="5" spans="1:8" s="7" customFormat="1" ht="26.1" customHeight="1" x14ac:dyDescent="0.15">
      <c r="A5" s="124" t="s">
        <v>9</v>
      </c>
      <c r="B5" s="125"/>
      <c r="C5" s="126"/>
      <c r="D5" s="48">
        <f>D6+D9+D12+D16+D19+D26</f>
        <v>2563091000</v>
      </c>
      <c r="E5" s="48">
        <f>E6+E9+E12+E16+E19+E26</f>
        <v>2566932560</v>
      </c>
      <c r="F5" s="48">
        <f>F6+F9+F12+F16+F19+F26</f>
        <v>3841560</v>
      </c>
      <c r="G5" s="41"/>
      <c r="H5" s="20"/>
    </row>
    <row r="6" spans="1:8" s="7" customFormat="1" ht="26.1" customHeight="1" x14ac:dyDescent="0.15">
      <c r="A6" s="16" t="s">
        <v>58</v>
      </c>
      <c r="B6" s="14"/>
      <c r="C6" s="15"/>
      <c r="D6" s="47">
        <f>D7</f>
        <v>0</v>
      </c>
      <c r="E6" s="94">
        <f>E7</f>
        <v>0</v>
      </c>
      <c r="F6" s="73">
        <f>E6-D6</f>
        <v>0</v>
      </c>
      <c r="G6" s="5"/>
      <c r="H6" s="20"/>
    </row>
    <row r="7" spans="1:8" s="7" customFormat="1" ht="26.1" customHeight="1" x14ac:dyDescent="0.15">
      <c r="A7" s="130"/>
      <c r="B7" s="14" t="s">
        <v>59</v>
      </c>
      <c r="C7" s="15"/>
      <c r="D7" s="44">
        <f>D8</f>
        <v>0</v>
      </c>
      <c r="E7" s="95">
        <f>E8</f>
        <v>0</v>
      </c>
      <c r="F7" s="73">
        <f>E7-D7</f>
        <v>0</v>
      </c>
      <c r="G7" s="3"/>
      <c r="H7" s="8"/>
    </row>
    <row r="8" spans="1:8" s="7" customFormat="1" ht="26.1" customHeight="1" x14ac:dyDescent="0.15">
      <c r="A8" s="131"/>
      <c r="B8" s="14"/>
      <c r="C8" s="15" t="s">
        <v>60</v>
      </c>
      <c r="D8" s="44">
        <v>0</v>
      </c>
      <c r="E8" s="95">
        <v>0</v>
      </c>
      <c r="F8" s="73">
        <f>E8-D8</f>
        <v>0</v>
      </c>
      <c r="G8" s="3"/>
      <c r="H8" s="8"/>
    </row>
    <row r="9" spans="1:8" s="7" customFormat="1" ht="26.1" customHeight="1" x14ac:dyDescent="0.15">
      <c r="A9" s="16" t="s">
        <v>2</v>
      </c>
      <c r="B9" s="14"/>
      <c r="C9" s="15"/>
      <c r="D9" s="47">
        <f>D10</f>
        <v>298283000</v>
      </c>
      <c r="E9" s="94">
        <f>E10</f>
        <v>304983000</v>
      </c>
      <c r="F9" s="73">
        <f>E9-D9</f>
        <v>6700000</v>
      </c>
      <c r="G9" s="5"/>
      <c r="H9" s="20"/>
    </row>
    <row r="10" spans="1:8" s="7" customFormat="1" ht="26.1" customHeight="1" x14ac:dyDescent="0.15">
      <c r="A10" s="130"/>
      <c r="B10" s="14" t="s">
        <v>2</v>
      </c>
      <c r="C10" s="15"/>
      <c r="D10" s="44">
        <f>D11</f>
        <v>298283000</v>
      </c>
      <c r="E10" s="95">
        <f>E11</f>
        <v>304983000</v>
      </c>
      <c r="F10" s="73">
        <f>E10-D10</f>
        <v>6700000</v>
      </c>
      <c r="G10" s="3"/>
      <c r="H10" s="8"/>
    </row>
    <row r="11" spans="1:8" s="7" customFormat="1" ht="26.1" customHeight="1" x14ac:dyDescent="0.15">
      <c r="A11" s="131"/>
      <c r="B11" s="14"/>
      <c r="C11" s="15" t="s">
        <v>10</v>
      </c>
      <c r="D11" s="44">
        <v>298283000</v>
      </c>
      <c r="E11" s="95">
        <v>304983000</v>
      </c>
      <c r="F11" s="73">
        <f>E11-D11</f>
        <v>6700000</v>
      </c>
      <c r="G11" s="3"/>
      <c r="H11" s="8"/>
    </row>
    <row r="12" spans="1:8" s="7" customFormat="1" ht="26.1" customHeight="1" x14ac:dyDescent="0.15">
      <c r="A12" s="16" t="s">
        <v>11</v>
      </c>
      <c r="B12" s="14"/>
      <c r="C12" s="15"/>
      <c r="D12" s="44">
        <f>D13</f>
        <v>544776000</v>
      </c>
      <c r="E12" s="95">
        <f>E13</f>
        <v>544510400</v>
      </c>
      <c r="F12" s="73">
        <f>E12-D12</f>
        <v>-265600</v>
      </c>
      <c r="G12" s="3"/>
      <c r="H12" s="8"/>
    </row>
    <row r="13" spans="1:8" s="7" customFormat="1" ht="26.1" customHeight="1" x14ac:dyDescent="0.15">
      <c r="A13" s="130"/>
      <c r="B13" s="14" t="s">
        <v>11</v>
      </c>
      <c r="C13" s="15"/>
      <c r="D13" s="44">
        <f>D15+D14</f>
        <v>544776000</v>
      </c>
      <c r="E13" s="95">
        <f>E15+E14</f>
        <v>544510400</v>
      </c>
      <c r="F13" s="73">
        <f>E13-D13</f>
        <v>-265600</v>
      </c>
      <c r="G13" s="3"/>
      <c r="H13" s="8"/>
    </row>
    <row r="14" spans="1:8" s="7" customFormat="1" ht="26.1" customHeight="1" x14ac:dyDescent="0.15">
      <c r="A14" s="132"/>
      <c r="B14" s="14"/>
      <c r="C14" s="15" t="s">
        <v>61</v>
      </c>
      <c r="D14" s="44">
        <v>509776000</v>
      </c>
      <c r="E14" s="95">
        <v>509946000</v>
      </c>
      <c r="F14" s="73">
        <f>E14-D14</f>
        <v>170000</v>
      </c>
      <c r="G14" s="3"/>
      <c r="H14" s="8"/>
    </row>
    <row r="15" spans="1:8" s="7" customFormat="1" ht="26.1" customHeight="1" x14ac:dyDescent="0.15">
      <c r="A15" s="131"/>
      <c r="B15" s="14"/>
      <c r="C15" s="15" t="s">
        <v>33</v>
      </c>
      <c r="D15" s="44">
        <v>35000000</v>
      </c>
      <c r="E15" s="95">
        <v>34564400</v>
      </c>
      <c r="F15" s="73">
        <f>E15-D15</f>
        <v>-435600</v>
      </c>
      <c r="G15" s="3"/>
      <c r="H15" s="8"/>
    </row>
    <row r="16" spans="1:8" s="7" customFormat="1" ht="26.1" customHeight="1" x14ac:dyDescent="0.15">
      <c r="A16" s="16" t="s">
        <v>49</v>
      </c>
      <c r="B16" s="14"/>
      <c r="C16" s="15"/>
      <c r="D16" s="44">
        <f>D17</f>
        <v>100000000</v>
      </c>
      <c r="E16" s="95">
        <f>E17</f>
        <v>100000000</v>
      </c>
      <c r="F16" s="73">
        <f>E16-D16</f>
        <v>0</v>
      </c>
      <c r="G16" s="3"/>
      <c r="H16" s="8"/>
    </row>
    <row r="17" spans="1:8" s="7" customFormat="1" ht="26.1" customHeight="1" x14ac:dyDescent="0.15">
      <c r="A17" s="130"/>
      <c r="B17" s="14" t="s">
        <v>49</v>
      </c>
      <c r="C17" s="15"/>
      <c r="D17" s="44">
        <f>D18</f>
        <v>100000000</v>
      </c>
      <c r="E17" s="95">
        <f>E18</f>
        <v>100000000</v>
      </c>
      <c r="F17" s="73">
        <f>E17-D17</f>
        <v>0</v>
      </c>
      <c r="G17" s="3"/>
      <c r="H17" s="8"/>
    </row>
    <row r="18" spans="1:8" s="7" customFormat="1" ht="26.1" customHeight="1" x14ac:dyDescent="0.15">
      <c r="A18" s="131"/>
      <c r="B18" s="21"/>
      <c r="C18" s="39" t="s">
        <v>50</v>
      </c>
      <c r="D18" s="49">
        <v>100000000</v>
      </c>
      <c r="E18" s="95">
        <v>100000000</v>
      </c>
      <c r="F18" s="75">
        <f>E18-D18</f>
        <v>0</v>
      </c>
      <c r="G18" s="40"/>
      <c r="H18" s="8"/>
    </row>
    <row r="19" spans="1:8" s="7" customFormat="1" ht="26.1" customHeight="1" x14ac:dyDescent="0.15">
      <c r="A19" s="16" t="s">
        <v>12</v>
      </c>
      <c r="B19" s="14"/>
      <c r="C19" s="15"/>
      <c r="D19" s="44">
        <f>D20</f>
        <v>127273000</v>
      </c>
      <c r="E19" s="94">
        <f>E20</f>
        <v>127273139</v>
      </c>
      <c r="F19" s="47">
        <f>F20</f>
        <v>139</v>
      </c>
      <c r="G19" s="3"/>
      <c r="H19" s="8"/>
    </row>
    <row r="20" spans="1:8" s="7" customFormat="1" ht="26.1" customHeight="1" x14ac:dyDescent="0.15">
      <c r="A20" s="130"/>
      <c r="B20" s="14" t="s">
        <v>12</v>
      </c>
      <c r="C20" s="15"/>
      <c r="D20" s="44">
        <f>D21+D22</f>
        <v>127273000</v>
      </c>
      <c r="E20" s="95">
        <f>E21+E22</f>
        <v>127273139</v>
      </c>
      <c r="F20" s="44">
        <f>F21+F22</f>
        <v>139</v>
      </c>
      <c r="G20" s="3"/>
      <c r="H20" s="8"/>
    </row>
    <row r="21" spans="1:8" s="7" customFormat="1" ht="26.1" customHeight="1" x14ac:dyDescent="0.15">
      <c r="A21" s="132"/>
      <c r="B21" s="133"/>
      <c r="C21" s="39" t="s">
        <v>13</v>
      </c>
      <c r="D21" s="49">
        <v>120382000</v>
      </c>
      <c r="E21" s="96">
        <v>120381872</v>
      </c>
      <c r="F21" s="74">
        <f>E21-D21</f>
        <v>-128</v>
      </c>
      <c r="G21" s="40"/>
      <c r="H21" s="8"/>
    </row>
    <row r="22" spans="1:8" s="7" customFormat="1" ht="26.1" customHeight="1" thickBot="1" x14ac:dyDescent="0.2">
      <c r="A22" s="135"/>
      <c r="B22" s="134"/>
      <c r="C22" s="93" t="s">
        <v>51</v>
      </c>
      <c r="D22" s="45">
        <v>6891000</v>
      </c>
      <c r="E22" s="102">
        <v>6891267</v>
      </c>
      <c r="F22" s="76">
        <f>E22-D22</f>
        <v>267</v>
      </c>
      <c r="G22" s="4"/>
      <c r="H22" s="8"/>
    </row>
    <row r="23" spans="1:8" s="7" customFormat="1" ht="13.5" customHeight="1" x14ac:dyDescent="0.15">
      <c r="A23" s="86"/>
      <c r="B23" s="86"/>
      <c r="C23" s="43"/>
      <c r="D23" s="68"/>
      <c r="E23" s="68"/>
      <c r="F23" s="87"/>
      <c r="G23" s="2"/>
      <c r="H23" s="8"/>
    </row>
    <row r="24" spans="1:8" s="7" customFormat="1" ht="13.5" customHeight="1" thickBot="1" x14ac:dyDescent="0.2">
      <c r="A24" s="88"/>
      <c r="B24" s="88"/>
      <c r="C24" s="89"/>
      <c r="D24" s="90"/>
      <c r="E24" s="90"/>
      <c r="F24" s="91"/>
      <c r="G24" s="92"/>
      <c r="H24" s="8"/>
    </row>
    <row r="25" spans="1:8" s="7" customFormat="1" ht="28.5" customHeight="1" x14ac:dyDescent="0.15">
      <c r="A25" s="50" t="s">
        <v>28</v>
      </c>
      <c r="B25" s="51" t="s">
        <v>29</v>
      </c>
      <c r="C25" s="52" t="s">
        <v>30</v>
      </c>
      <c r="D25" s="32" t="str">
        <f>D4</f>
        <v>2023년도 예산액(A)</v>
      </c>
      <c r="E25" s="32" t="str">
        <f>E4</f>
        <v>2023년도 결산액(B)</v>
      </c>
      <c r="F25" s="33" t="s">
        <v>4</v>
      </c>
      <c r="G25" s="34" t="s">
        <v>32</v>
      </c>
      <c r="H25" s="8"/>
    </row>
    <row r="26" spans="1:8" s="7" customFormat="1" ht="26.45" customHeight="1" x14ac:dyDescent="0.15">
      <c r="A26" s="16" t="s">
        <v>3</v>
      </c>
      <c r="B26" s="14"/>
      <c r="C26" s="15"/>
      <c r="D26" s="44">
        <f>D27</f>
        <v>1492759000</v>
      </c>
      <c r="E26" s="44">
        <f>E27</f>
        <v>1490166021</v>
      </c>
      <c r="F26" s="75">
        <f>E26-D26</f>
        <v>-2592979</v>
      </c>
      <c r="G26" s="3"/>
      <c r="H26" s="8"/>
    </row>
    <row r="27" spans="1:8" s="7" customFormat="1" ht="26.45" customHeight="1" x14ac:dyDescent="0.15">
      <c r="A27" s="130"/>
      <c r="B27" s="14" t="s">
        <v>3</v>
      </c>
      <c r="C27" s="15"/>
      <c r="D27" s="44">
        <f>SUM(D28:D30)</f>
        <v>1492759000</v>
      </c>
      <c r="E27" s="95">
        <f>SUM(E28:E30)</f>
        <v>1490166021</v>
      </c>
      <c r="F27" s="75">
        <f>SUM(F28:F30)</f>
        <v>-2592979</v>
      </c>
      <c r="G27" s="3"/>
      <c r="H27" s="8"/>
    </row>
    <row r="28" spans="1:8" s="7" customFormat="1" ht="26.45" customHeight="1" x14ac:dyDescent="0.15">
      <c r="A28" s="132"/>
      <c r="B28" s="133"/>
      <c r="C28" s="39" t="s">
        <v>36</v>
      </c>
      <c r="D28" s="49">
        <v>1800000</v>
      </c>
      <c r="E28" s="96">
        <v>1800000</v>
      </c>
      <c r="F28" s="75">
        <f>E28-D28</f>
        <v>0</v>
      </c>
      <c r="G28" s="40"/>
      <c r="H28" s="8"/>
    </row>
    <row r="29" spans="1:8" s="7" customFormat="1" ht="26.45" customHeight="1" x14ac:dyDescent="0.15">
      <c r="A29" s="132"/>
      <c r="B29" s="137"/>
      <c r="C29" s="14" t="s">
        <v>34</v>
      </c>
      <c r="D29" s="44">
        <v>736000</v>
      </c>
      <c r="E29" s="95">
        <v>799468</v>
      </c>
      <c r="F29" s="75">
        <f>E29-D29</f>
        <v>63468</v>
      </c>
      <c r="G29" s="3"/>
      <c r="H29" s="8"/>
    </row>
    <row r="30" spans="1:8" s="7" customFormat="1" ht="26.45" customHeight="1" thickBot="1" x14ac:dyDescent="0.2">
      <c r="A30" s="135"/>
      <c r="B30" s="134"/>
      <c r="C30" s="17" t="s">
        <v>35</v>
      </c>
      <c r="D30" s="45">
        <v>1490223000</v>
      </c>
      <c r="E30" s="102">
        <v>1487566553</v>
      </c>
      <c r="F30" s="76">
        <f>E30-D30</f>
        <v>-2656447</v>
      </c>
      <c r="G30" s="4"/>
      <c r="H30" s="8"/>
    </row>
    <row r="31" spans="1:8" ht="22.5" customHeight="1" x14ac:dyDescent="0.15">
      <c r="E31" s="122" t="s">
        <v>8</v>
      </c>
      <c r="F31" s="122"/>
      <c r="G31" s="122"/>
    </row>
    <row r="32" spans="1:8" ht="22.5" customHeight="1" x14ac:dyDescent="0.15">
      <c r="E32" s="85"/>
      <c r="F32" s="85"/>
      <c r="G32" s="85"/>
    </row>
    <row r="33" spans="5:7" ht="22.5" customHeight="1" x14ac:dyDescent="0.15">
      <c r="E33" s="85"/>
      <c r="F33" s="85"/>
      <c r="G33" s="85"/>
    </row>
    <row r="34" spans="5:7" ht="22.5" customHeight="1" x14ac:dyDescent="0.15">
      <c r="E34" s="85"/>
      <c r="F34" s="85"/>
      <c r="G34" s="85"/>
    </row>
    <row r="35" spans="5:7" ht="22.5" customHeight="1" x14ac:dyDescent="0.15">
      <c r="E35" s="85"/>
      <c r="F35" s="85"/>
      <c r="G35" s="85"/>
    </row>
    <row r="36" spans="5:7" ht="22.5" customHeight="1" x14ac:dyDescent="0.15">
      <c r="E36" s="85"/>
      <c r="F36" s="85"/>
      <c r="G36" s="85"/>
    </row>
    <row r="37" spans="5:7" ht="22.5" customHeight="1" x14ac:dyDescent="0.15">
      <c r="E37" s="85"/>
      <c r="F37" s="85"/>
      <c r="G37" s="85"/>
    </row>
    <row r="38" spans="5:7" ht="22.5" customHeight="1" x14ac:dyDescent="0.15">
      <c r="E38" s="85"/>
      <c r="F38" s="85"/>
      <c r="G38" s="85"/>
    </row>
    <row r="39" spans="5:7" ht="22.5" customHeight="1" x14ac:dyDescent="0.15">
      <c r="E39" s="85"/>
      <c r="F39" s="85"/>
      <c r="G39" s="85"/>
    </row>
    <row r="40" spans="5:7" ht="22.5" customHeight="1" x14ac:dyDescent="0.15">
      <c r="E40" s="85"/>
      <c r="F40" s="85"/>
      <c r="G40" s="85"/>
    </row>
    <row r="41" spans="5:7" ht="22.5" customHeight="1" x14ac:dyDescent="0.15">
      <c r="E41" s="85"/>
      <c r="F41" s="85"/>
      <c r="G41" s="85"/>
    </row>
    <row r="42" spans="5:7" ht="22.5" customHeight="1" x14ac:dyDescent="0.15">
      <c r="E42" s="85"/>
      <c r="F42" s="85"/>
      <c r="G42" s="85"/>
    </row>
    <row r="43" spans="5:7" ht="22.5" customHeight="1" x14ac:dyDescent="0.15">
      <c r="E43" s="85"/>
      <c r="F43" s="85"/>
      <c r="G43" s="85"/>
    </row>
    <row r="44" spans="5:7" ht="22.5" customHeight="1" x14ac:dyDescent="0.15">
      <c r="E44" s="115"/>
      <c r="F44" s="115"/>
      <c r="G44" s="115"/>
    </row>
    <row r="45" spans="5:7" ht="22.5" customHeight="1" x14ac:dyDescent="0.15">
      <c r="E45" s="115"/>
      <c r="F45" s="115"/>
      <c r="G45" s="115"/>
    </row>
    <row r="46" spans="5:7" ht="22.5" customHeight="1" x14ac:dyDescent="0.15">
      <c r="E46" s="85"/>
      <c r="F46" s="85"/>
      <c r="G46" s="85"/>
    </row>
    <row r="47" spans="5:7" ht="22.5" customHeight="1" x14ac:dyDescent="0.15">
      <c r="E47" s="85"/>
      <c r="F47" s="85"/>
      <c r="G47" s="85"/>
    </row>
    <row r="94" spans="4:5" x14ac:dyDescent="0.15">
      <c r="D94" s="28"/>
      <c r="E94" s="28"/>
    </row>
    <row r="95" spans="4:5" x14ac:dyDescent="0.15">
      <c r="D95" s="28"/>
      <c r="E95" s="28"/>
    </row>
    <row r="96" spans="4:5" x14ac:dyDescent="0.15">
      <c r="D96" s="28"/>
      <c r="E96" s="28"/>
    </row>
    <row r="97" spans="4:5" x14ac:dyDescent="0.15">
      <c r="D97" s="28"/>
      <c r="E97" s="28"/>
    </row>
    <row r="98" spans="4:5" x14ac:dyDescent="0.15">
      <c r="D98" s="28"/>
    </row>
    <row r="99" spans="4:5" x14ac:dyDescent="0.15">
      <c r="D99" s="28"/>
    </row>
    <row r="100" spans="4:5" x14ac:dyDescent="0.15">
      <c r="D100" s="28"/>
    </row>
    <row r="101" spans="4:5" x14ac:dyDescent="0.15">
      <c r="D101" s="28"/>
    </row>
    <row r="102" spans="4:5" x14ac:dyDescent="0.15">
      <c r="D102" s="28"/>
    </row>
  </sheetData>
  <mergeCells count="11">
    <mergeCell ref="A1:G1"/>
    <mergeCell ref="A5:C5"/>
    <mergeCell ref="E31:G31"/>
    <mergeCell ref="A17:A18"/>
    <mergeCell ref="A10:A11"/>
    <mergeCell ref="A13:A15"/>
    <mergeCell ref="B21:B22"/>
    <mergeCell ref="A20:A22"/>
    <mergeCell ref="B28:B30"/>
    <mergeCell ref="A27:A30"/>
    <mergeCell ref="A7:A8"/>
  </mergeCells>
  <phoneticPr fontId="2" type="noConversion"/>
  <printOptions horizontalCentered="1"/>
  <pageMargins left="0.55118110236220474" right="0.68" top="0.39370078740157483" bottom="0.19685039370078741" header="0" footer="0"/>
  <pageSetup paperSize="9" orientation="landscape" r:id="rId1"/>
  <headerFooter alignWithMargins="0">
    <oddFooter>&amp;L&amp;10법인결산 &amp;N -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2"/>
  <sheetViews>
    <sheetView workbookViewId="0">
      <selection activeCell="E18" sqref="E18"/>
    </sheetView>
  </sheetViews>
  <sheetFormatPr defaultRowHeight="13.5" x14ac:dyDescent="0.15"/>
  <cols>
    <col min="1" max="1" width="16.77734375" customWidth="1"/>
    <col min="2" max="2" width="14.77734375" customWidth="1"/>
    <col min="3" max="3" width="16.77734375" customWidth="1"/>
    <col min="4" max="6" width="20" customWidth="1"/>
  </cols>
  <sheetData>
    <row r="2" spans="1:8" s="7" customFormat="1" ht="23.45" customHeight="1" x14ac:dyDescent="0.15">
      <c r="A2" s="123" t="s">
        <v>73</v>
      </c>
      <c r="B2" s="123"/>
      <c r="C2" s="123"/>
      <c r="D2" s="123"/>
      <c r="E2" s="123"/>
      <c r="F2" s="123"/>
      <c r="G2" s="123"/>
      <c r="H2" s="22"/>
    </row>
    <row r="3" spans="1:8" s="7" customFormat="1" ht="19.5" customHeight="1" x14ac:dyDescent="0.15">
      <c r="A3" s="42"/>
      <c r="B3" s="23"/>
      <c r="C3" s="23"/>
      <c r="D3" s="10"/>
      <c r="E3" s="10"/>
      <c r="F3" s="136" t="s">
        <v>14</v>
      </c>
      <c r="G3" s="136"/>
      <c r="H3" s="22"/>
    </row>
    <row r="4" spans="1:8" s="7" customFormat="1" ht="6" customHeight="1" thickBot="1" x14ac:dyDescent="0.2">
      <c r="A4" s="42"/>
      <c r="B4" s="23"/>
      <c r="C4" s="23"/>
      <c r="D4" s="12"/>
      <c r="E4" s="12"/>
      <c r="F4" s="12"/>
      <c r="H4" s="22"/>
    </row>
    <row r="5" spans="1:8" s="36" customFormat="1" ht="36.75" customHeight="1" thickBot="1" x14ac:dyDescent="0.2">
      <c r="A5" s="29" t="s">
        <v>42</v>
      </c>
      <c r="B5" s="30" t="s">
        <v>43</v>
      </c>
      <c r="C5" s="31" t="s">
        <v>44</v>
      </c>
      <c r="D5" s="32" t="str">
        <f>'법인 세입'!D4</f>
        <v>2023년도 예산액(A)</v>
      </c>
      <c r="E5" s="32" t="str">
        <f>'법인 세입'!E4</f>
        <v>2023년도 결산액(B)</v>
      </c>
      <c r="F5" s="33" t="s">
        <v>45</v>
      </c>
      <c r="G5" s="34" t="s">
        <v>46</v>
      </c>
      <c r="H5" s="35"/>
    </row>
    <row r="6" spans="1:8" s="1" customFormat="1" ht="27.6" customHeight="1" thickBot="1" x14ac:dyDescent="0.2">
      <c r="A6" s="127" t="s">
        <v>15</v>
      </c>
      <c r="B6" s="128"/>
      <c r="C6" s="129"/>
      <c r="D6" s="46">
        <f>D7+D16+D19+D22+D30+D37+D34</f>
        <v>2563091000</v>
      </c>
      <c r="E6" s="46">
        <f>E7+E16+E19+E22+E30+E37+E34</f>
        <v>2566932560</v>
      </c>
      <c r="F6" s="46">
        <f>F7+F16+F19+F22+F30+F37+F34</f>
        <v>3841560</v>
      </c>
      <c r="G6" s="13"/>
      <c r="H6" s="24"/>
    </row>
    <row r="7" spans="1:8" s="1" customFormat="1" ht="24.95" customHeight="1" thickTop="1" x14ac:dyDescent="0.15">
      <c r="A7" s="116" t="s">
        <v>16</v>
      </c>
      <c r="B7" s="18"/>
      <c r="C7" s="18"/>
      <c r="D7" s="47">
        <f>D8+D11</f>
        <v>54000000</v>
      </c>
      <c r="E7" s="47">
        <f>E8+E11</f>
        <v>47934667</v>
      </c>
      <c r="F7" s="73">
        <f>F8+F11</f>
        <v>-6065333</v>
      </c>
      <c r="G7" s="5"/>
      <c r="H7" s="24"/>
    </row>
    <row r="8" spans="1:8" s="1" customFormat="1" ht="24.95" customHeight="1" x14ac:dyDescent="0.15">
      <c r="A8" s="140"/>
      <c r="B8" s="14" t="s">
        <v>17</v>
      </c>
      <c r="C8" s="14"/>
      <c r="D8" s="44">
        <f>SUM(D9:D10)</f>
        <v>3300000</v>
      </c>
      <c r="E8" s="95">
        <f>SUM(E9:E10)</f>
        <v>1514500</v>
      </c>
      <c r="F8" s="75">
        <f>SUM(F9:F10)</f>
        <v>-1785500</v>
      </c>
      <c r="G8" s="3"/>
      <c r="H8" s="24"/>
    </row>
    <row r="9" spans="1:8" s="112" customFormat="1" ht="24.95" customHeight="1" x14ac:dyDescent="0.15">
      <c r="A9" s="141"/>
      <c r="B9" s="143"/>
      <c r="C9" s="108" t="s">
        <v>18</v>
      </c>
      <c r="D9" s="95">
        <v>1200000</v>
      </c>
      <c r="E9" s="95">
        <v>528500</v>
      </c>
      <c r="F9" s="109">
        <f>E9-D9</f>
        <v>-671500</v>
      </c>
      <c r="G9" s="110"/>
      <c r="H9" s="111"/>
    </row>
    <row r="10" spans="1:8" s="112" customFormat="1" ht="24.95" customHeight="1" x14ac:dyDescent="0.15">
      <c r="A10" s="141"/>
      <c r="B10" s="144"/>
      <c r="C10" s="108" t="s">
        <v>19</v>
      </c>
      <c r="D10" s="95">
        <v>2100000</v>
      </c>
      <c r="E10" s="95">
        <v>986000</v>
      </c>
      <c r="F10" s="109">
        <f>E10-D10</f>
        <v>-1114000</v>
      </c>
      <c r="G10" s="110"/>
      <c r="H10" s="111"/>
    </row>
    <row r="11" spans="1:8" s="112" customFormat="1" ht="24.95" customHeight="1" x14ac:dyDescent="0.15">
      <c r="A11" s="141"/>
      <c r="B11" s="108" t="s">
        <v>20</v>
      </c>
      <c r="C11" s="108"/>
      <c r="D11" s="95">
        <f>SUM(D12:D15)</f>
        <v>50700000</v>
      </c>
      <c r="E11" s="95">
        <f>SUM(E12:E15)</f>
        <v>46420167</v>
      </c>
      <c r="F11" s="109">
        <f>SUM(F12:F15)</f>
        <v>-4279833</v>
      </c>
      <c r="G11" s="110"/>
      <c r="H11" s="111"/>
    </row>
    <row r="12" spans="1:8" s="112" customFormat="1" ht="24.95" customHeight="1" x14ac:dyDescent="0.15">
      <c r="A12" s="141"/>
      <c r="B12" s="145"/>
      <c r="C12" s="108" t="s">
        <v>48</v>
      </c>
      <c r="D12" s="95">
        <v>4800000</v>
      </c>
      <c r="E12" s="95">
        <v>2248085</v>
      </c>
      <c r="F12" s="109">
        <f>E12-D12</f>
        <v>-2551915</v>
      </c>
      <c r="G12" s="110"/>
      <c r="H12" s="111"/>
    </row>
    <row r="13" spans="1:8" s="112" customFormat="1" ht="24.95" customHeight="1" x14ac:dyDescent="0.15">
      <c r="A13" s="141"/>
      <c r="B13" s="146"/>
      <c r="C13" s="108" t="s">
        <v>37</v>
      </c>
      <c r="D13" s="95">
        <v>37200000</v>
      </c>
      <c r="E13" s="95">
        <v>37064262</v>
      </c>
      <c r="F13" s="109">
        <f>E13-D13</f>
        <v>-135738</v>
      </c>
      <c r="G13" s="110"/>
      <c r="H13" s="111"/>
    </row>
    <row r="14" spans="1:8" s="112" customFormat="1" ht="24.95" customHeight="1" x14ac:dyDescent="0.15">
      <c r="A14" s="141"/>
      <c r="B14" s="146"/>
      <c r="C14" s="108" t="s">
        <v>21</v>
      </c>
      <c r="D14" s="95">
        <v>1200000</v>
      </c>
      <c r="E14" s="95">
        <v>0</v>
      </c>
      <c r="F14" s="109">
        <f>E14-D14</f>
        <v>-1200000</v>
      </c>
      <c r="G14" s="110"/>
      <c r="H14" s="111"/>
    </row>
    <row r="15" spans="1:8" s="112" customFormat="1" ht="24.95" customHeight="1" x14ac:dyDescent="0.15">
      <c r="A15" s="142"/>
      <c r="B15" s="147"/>
      <c r="C15" s="108" t="s">
        <v>22</v>
      </c>
      <c r="D15" s="95">
        <v>7500000</v>
      </c>
      <c r="E15" s="95">
        <v>7107820</v>
      </c>
      <c r="F15" s="109">
        <f>E15-D15</f>
        <v>-392180</v>
      </c>
      <c r="G15" s="110"/>
      <c r="H15" s="111"/>
    </row>
    <row r="16" spans="1:8" s="1" customFormat="1" ht="24.95" customHeight="1" x14ac:dyDescent="0.15">
      <c r="A16" s="116" t="s">
        <v>70</v>
      </c>
      <c r="B16" s="18"/>
      <c r="C16" s="18"/>
      <c r="D16" s="47">
        <f>D17</f>
        <v>272100000</v>
      </c>
      <c r="E16" s="94">
        <f>E17</f>
        <v>262698469</v>
      </c>
      <c r="F16" s="73">
        <f>F17</f>
        <v>-9401531</v>
      </c>
      <c r="G16" s="5"/>
      <c r="H16" s="24"/>
    </row>
    <row r="17" spans="1:8" s="1" customFormat="1" ht="24.95" customHeight="1" x14ac:dyDescent="0.15">
      <c r="A17" s="138"/>
      <c r="B17" s="14" t="s">
        <v>71</v>
      </c>
      <c r="C17" s="14"/>
      <c r="D17" s="44">
        <f>D18</f>
        <v>272100000</v>
      </c>
      <c r="E17" s="95">
        <f>E18</f>
        <v>262698469</v>
      </c>
      <c r="F17" s="75">
        <f>E17-D17</f>
        <v>-9401531</v>
      </c>
      <c r="G17" s="3"/>
      <c r="H17" s="24"/>
    </row>
    <row r="18" spans="1:8" s="1" customFormat="1" ht="24.95" customHeight="1" x14ac:dyDescent="0.15">
      <c r="A18" s="138"/>
      <c r="B18" s="14"/>
      <c r="C18" s="14" t="s">
        <v>72</v>
      </c>
      <c r="D18" s="44">
        <v>272100000</v>
      </c>
      <c r="E18" s="95">
        <v>262698469</v>
      </c>
      <c r="F18" s="75">
        <f>E18-D18</f>
        <v>-9401531</v>
      </c>
      <c r="G18" s="3"/>
      <c r="H18" s="24"/>
    </row>
    <row r="19" spans="1:8" s="112" customFormat="1" ht="24.95" customHeight="1" x14ac:dyDescent="0.15">
      <c r="A19" s="113" t="s">
        <v>23</v>
      </c>
      <c r="B19" s="108"/>
      <c r="C19" s="108"/>
      <c r="D19" s="95">
        <f>D20</f>
        <v>2000000</v>
      </c>
      <c r="E19" s="95">
        <v>0</v>
      </c>
      <c r="F19" s="109">
        <f>F20</f>
        <v>-2000000</v>
      </c>
      <c r="G19" s="110"/>
      <c r="H19" s="111"/>
    </row>
    <row r="20" spans="1:8" s="1" customFormat="1" ht="24.95" customHeight="1" x14ac:dyDescent="0.15">
      <c r="A20" s="63"/>
      <c r="B20" s="14" t="s">
        <v>38</v>
      </c>
      <c r="C20" s="14"/>
      <c r="D20" s="44">
        <f>D21</f>
        <v>2000000</v>
      </c>
      <c r="E20" s="95">
        <v>0</v>
      </c>
      <c r="F20" s="75">
        <f>E20-D20</f>
        <v>-2000000</v>
      </c>
      <c r="G20" s="3"/>
      <c r="H20" s="24"/>
    </row>
    <row r="21" spans="1:8" s="2" customFormat="1" ht="24.95" customHeight="1" x14ac:dyDescent="0.15">
      <c r="A21" s="114"/>
      <c r="B21" s="14"/>
      <c r="C21" s="14" t="s">
        <v>39</v>
      </c>
      <c r="D21" s="44">
        <v>2000000</v>
      </c>
      <c r="E21" s="95">
        <v>0</v>
      </c>
      <c r="F21" s="75">
        <f>E21-D21</f>
        <v>-2000000</v>
      </c>
      <c r="G21" s="3"/>
      <c r="H21" s="6"/>
    </row>
    <row r="22" spans="1:8" s="1" customFormat="1" ht="24.95" customHeight="1" x14ac:dyDescent="0.15">
      <c r="A22" s="116" t="s">
        <v>24</v>
      </c>
      <c r="B22" s="18"/>
      <c r="C22" s="18"/>
      <c r="D22" s="47">
        <f>D23</f>
        <v>2094000000</v>
      </c>
      <c r="E22" s="94">
        <f>E23</f>
        <v>2035000000</v>
      </c>
      <c r="F22" s="73">
        <f>F23</f>
        <v>-59000000</v>
      </c>
      <c r="G22" s="5"/>
      <c r="H22" s="24"/>
    </row>
    <row r="23" spans="1:8" s="1" customFormat="1" ht="24.95" customHeight="1" x14ac:dyDescent="0.15">
      <c r="A23" s="138"/>
      <c r="B23" s="14" t="s">
        <v>24</v>
      </c>
      <c r="C23" s="14"/>
      <c r="D23" s="44">
        <f>D24</f>
        <v>2094000000</v>
      </c>
      <c r="E23" s="95">
        <f>E24</f>
        <v>2035000000</v>
      </c>
      <c r="F23" s="75">
        <f>E23-D23</f>
        <v>-59000000</v>
      </c>
      <c r="G23" s="3"/>
      <c r="H23" s="24"/>
    </row>
    <row r="24" spans="1:8" s="1" customFormat="1" ht="24.95" customHeight="1" thickBot="1" x14ac:dyDescent="0.2">
      <c r="A24" s="139"/>
      <c r="B24" s="17"/>
      <c r="C24" s="17" t="s">
        <v>40</v>
      </c>
      <c r="D24" s="45">
        <v>2094000000</v>
      </c>
      <c r="E24" s="102">
        <v>2035000000</v>
      </c>
      <c r="F24" s="76">
        <f>E24-D24</f>
        <v>-59000000</v>
      </c>
      <c r="G24" s="4"/>
      <c r="H24" s="24"/>
    </row>
    <row r="25" spans="1:8" s="2" customFormat="1" ht="7.5" customHeight="1" x14ac:dyDescent="0.15">
      <c r="A25" s="67"/>
      <c r="B25" s="43"/>
      <c r="C25" s="43"/>
      <c r="D25" s="68"/>
      <c r="E25" s="68"/>
      <c r="F25" s="68"/>
      <c r="H25" s="6"/>
    </row>
    <row r="26" spans="1:8" s="2" customFormat="1" ht="8.4499999999999993" customHeight="1" x14ac:dyDescent="0.15">
      <c r="A26" s="67"/>
      <c r="B26" s="43"/>
      <c r="C26" s="43"/>
      <c r="D26" s="68"/>
      <c r="E26" s="68"/>
      <c r="F26" s="68"/>
      <c r="H26" s="6"/>
    </row>
    <row r="27" spans="1:8" s="2" customFormat="1" ht="18.75" customHeight="1" x14ac:dyDescent="0.15">
      <c r="A27" s="67"/>
      <c r="B27" s="43"/>
      <c r="C27" s="43"/>
      <c r="D27" s="68"/>
      <c r="E27" s="68"/>
      <c r="F27" s="136" t="s">
        <v>14</v>
      </c>
      <c r="G27" s="136"/>
      <c r="H27" s="6"/>
    </row>
    <row r="28" spans="1:8" s="2" customFormat="1" ht="9.75" customHeight="1" thickBot="1" x14ac:dyDescent="0.2">
      <c r="A28" s="67"/>
      <c r="B28" s="64"/>
      <c r="C28" s="64"/>
      <c r="D28" s="65"/>
      <c r="E28" s="65"/>
      <c r="F28" s="68"/>
      <c r="G28" s="66"/>
      <c r="H28" s="6"/>
    </row>
    <row r="29" spans="1:8" s="36" customFormat="1" ht="36.75" customHeight="1" x14ac:dyDescent="0.15">
      <c r="A29" s="29" t="s">
        <v>28</v>
      </c>
      <c r="B29" s="30" t="s">
        <v>29</v>
      </c>
      <c r="C29" s="31" t="s">
        <v>30</v>
      </c>
      <c r="D29" s="32" t="str">
        <f>D5</f>
        <v>2023년도 예산액(A)</v>
      </c>
      <c r="E29" s="32" t="str">
        <f>E5</f>
        <v>2023년도 결산액(B)</v>
      </c>
      <c r="F29" s="33" t="s">
        <v>31</v>
      </c>
      <c r="G29" s="34" t="s">
        <v>32</v>
      </c>
      <c r="H29" s="35"/>
    </row>
    <row r="30" spans="1:8" s="36" customFormat="1" ht="26.25" customHeight="1" x14ac:dyDescent="0.15">
      <c r="A30" s="16" t="s">
        <v>52</v>
      </c>
      <c r="B30" s="14"/>
      <c r="C30" s="14"/>
      <c r="D30" s="44">
        <f>D31</f>
        <v>140000000</v>
      </c>
      <c r="E30" s="95">
        <f>E31</f>
        <v>136021079</v>
      </c>
      <c r="F30" s="75">
        <f>F31</f>
        <v>-3978921</v>
      </c>
      <c r="G30" s="3"/>
      <c r="H30" s="35"/>
    </row>
    <row r="31" spans="1:8" s="36" customFormat="1" ht="26.25" customHeight="1" x14ac:dyDescent="0.15">
      <c r="A31" s="138"/>
      <c r="B31" s="14" t="s">
        <v>53</v>
      </c>
      <c r="C31" s="14"/>
      <c r="D31" s="44">
        <f>SUM(D32:D33)</f>
        <v>140000000</v>
      </c>
      <c r="E31" s="95">
        <f>SUM(E32:E33)</f>
        <v>136021079</v>
      </c>
      <c r="F31" s="75">
        <f>SUM(F32:F33)</f>
        <v>-3978921</v>
      </c>
      <c r="G31" s="3"/>
      <c r="H31" s="35"/>
    </row>
    <row r="32" spans="1:8" s="36" customFormat="1" ht="26.25" customHeight="1" x14ac:dyDescent="0.15">
      <c r="A32" s="138"/>
      <c r="B32" s="14"/>
      <c r="C32" s="14" t="s">
        <v>54</v>
      </c>
      <c r="D32" s="44">
        <v>135200000</v>
      </c>
      <c r="E32" s="95">
        <v>130371049</v>
      </c>
      <c r="F32" s="75">
        <f>E32-D32</f>
        <v>-4828951</v>
      </c>
      <c r="G32" s="3"/>
      <c r="H32" s="35"/>
    </row>
    <row r="33" spans="1:8" s="36" customFormat="1" ht="26.25" customHeight="1" x14ac:dyDescent="0.15">
      <c r="A33" s="138"/>
      <c r="B33" s="14"/>
      <c r="C33" s="14" t="s">
        <v>55</v>
      </c>
      <c r="D33" s="44">
        <v>4800000</v>
      </c>
      <c r="E33" s="95">
        <v>5650030</v>
      </c>
      <c r="F33" s="75">
        <f>E33-D33</f>
        <v>850030</v>
      </c>
      <c r="G33" s="3"/>
      <c r="H33" s="35"/>
    </row>
    <row r="34" spans="1:8" s="1" customFormat="1" ht="26.25" customHeight="1" x14ac:dyDescent="0.15">
      <c r="A34" s="16" t="s">
        <v>41</v>
      </c>
      <c r="B34" s="14"/>
      <c r="C34" s="14"/>
      <c r="D34" s="44">
        <f>D35</f>
        <v>991000</v>
      </c>
      <c r="E34" s="95">
        <f>E35</f>
        <v>0</v>
      </c>
      <c r="F34" s="75">
        <f>F35</f>
        <v>-991000</v>
      </c>
      <c r="G34" s="3"/>
      <c r="H34" s="24"/>
    </row>
    <row r="35" spans="1:8" s="1" customFormat="1" ht="26.25" customHeight="1" x14ac:dyDescent="0.15">
      <c r="A35" s="138"/>
      <c r="B35" s="69" t="s">
        <v>41</v>
      </c>
      <c r="C35" s="14"/>
      <c r="D35" s="44">
        <f>D36</f>
        <v>991000</v>
      </c>
      <c r="E35" s="95">
        <f>E36</f>
        <v>0</v>
      </c>
      <c r="F35" s="75">
        <f>F36</f>
        <v>-991000</v>
      </c>
      <c r="G35" s="3"/>
      <c r="H35" s="24"/>
    </row>
    <row r="36" spans="1:8" s="1" customFormat="1" ht="26.25" customHeight="1" x14ac:dyDescent="0.15">
      <c r="A36" s="138"/>
      <c r="B36" s="14"/>
      <c r="C36" s="14" t="s">
        <v>25</v>
      </c>
      <c r="D36" s="44">
        <v>991000</v>
      </c>
      <c r="E36" s="95">
        <v>0</v>
      </c>
      <c r="F36" s="75">
        <f>E36-D36</f>
        <v>-991000</v>
      </c>
      <c r="G36" s="3"/>
      <c r="H36" s="24"/>
    </row>
    <row r="37" spans="1:8" s="7" customFormat="1" ht="26.25" customHeight="1" x14ac:dyDescent="0.15">
      <c r="A37" s="16" t="s">
        <v>26</v>
      </c>
      <c r="B37" s="14"/>
      <c r="C37" s="14"/>
      <c r="D37" s="44">
        <f>D38</f>
        <v>0</v>
      </c>
      <c r="E37" s="95">
        <f>E38</f>
        <v>85278345</v>
      </c>
      <c r="F37" s="75">
        <f>F38</f>
        <v>85278345</v>
      </c>
      <c r="G37" s="3"/>
      <c r="H37" s="22"/>
    </row>
    <row r="38" spans="1:8" s="7" customFormat="1" ht="26.25" customHeight="1" x14ac:dyDescent="0.15">
      <c r="A38" s="138"/>
      <c r="B38" s="14" t="s">
        <v>26</v>
      </c>
      <c r="C38" s="14"/>
      <c r="D38" s="44">
        <f>D40</f>
        <v>0</v>
      </c>
      <c r="E38" s="95">
        <f>SUM(E39:E40)</f>
        <v>85278345</v>
      </c>
      <c r="F38" s="44">
        <f>SUM(F39:F40)</f>
        <v>85278345</v>
      </c>
      <c r="G38" s="3"/>
      <c r="H38" s="22"/>
    </row>
    <row r="39" spans="1:8" s="7" customFormat="1" ht="26.25" customHeight="1" x14ac:dyDescent="0.15">
      <c r="A39" s="140"/>
      <c r="B39" s="133"/>
      <c r="C39" s="21" t="s">
        <v>56</v>
      </c>
      <c r="D39" s="49">
        <v>0</v>
      </c>
      <c r="E39" s="96">
        <v>42713989</v>
      </c>
      <c r="F39" s="74">
        <f>E39-D39</f>
        <v>42713989</v>
      </c>
      <c r="G39" s="40"/>
      <c r="H39" s="22"/>
    </row>
    <row r="40" spans="1:8" ht="26.25" customHeight="1" thickBot="1" x14ac:dyDescent="0.2">
      <c r="A40" s="139"/>
      <c r="B40" s="134"/>
      <c r="C40" s="17" t="s">
        <v>57</v>
      </c>
      <c r="D40" s="45">
        <v>0</v>
      </c>
      <c r="E40" s="102">
        <v>42564356</v>
      </c>
      <c r="F40" s="76">
        <f>E40-D40</f>
        <v>42564356</v>
      </c>
      <c r="G40" s="4"/>
    </row>
    <row r="41" spans="1:8" ht="6" customHeight="1" x14ac:dyDescent="0.15">
      <c r="A41" s="23"/>
      <c r="B41" s="23"/>
      <c r="C41" s="23"/>
      <c r="D41" s="12"/>
      <c r="E41" s="12"/>
      <c r="F41" s="12"/>
      <c r="G41" s="7"/>
    </row>
    <row r="42" spans="1:8" ht="14.25" x14ac:dyDescent="0.15">
      <c r="A42" s="23"/>
      <c r="B42" s="23"/>
      <c r="C42" s="23"/>
      <c r="D42" s="12"/>
      <c r="E42" s="122" t="s">
        <v>27</v>
      </c>
      <c r="F42" s="122"/>
      <c r="G42" s="122"/>
    </row>
  </sheetData>
  <mergeCells count="14">
    <mergeCell ref="B12:B15"/>
    <mergeCell ref="A6:C6"/>
    <mergeCell ref="A2:G2"/>
    <mergeCell ref="F3:G3"/>
    <mergeCell ref="E42:G42"/>
    <mergeCell ref="A23:A24"/>
    <mergeCell ref="A8:A15"/>
    <mergeCell ref="B9:B10"/>
    <mergeCell ref="A35:A36"/>
    <mergeCell ref="A38:A40"/>
    <mergeCell ref="B39:B40"/>
    <mergeCell ref="A31:A33"/>
    <mergeCell ref="A17:A18"/>
    <mergeCell ref="F27:G27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법인결산총괄표</vt:lpstr>
      <vt:lpstr>법인 세입</vt:lpstr>
      <vt:lpstr>법인 세출</vt:lpstr>
    </vt:vector>
  </TitlesOfParts>
  <Company>KOREA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2024-01-22T07:28:31Z</cp:lastPrinted>
  <dcterms:created xsi:type="dcterms:W3CDTF">2007-01-02T02:31:16Z</dcterms:created>
  <dcterms:modified xsi:type="dcterms:W3CDTF">2024-03-15T01:25:10Z</dcterms:modified>
</cp:coreProperties>
</file>